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13"/>
  <workbookPr defaultThemeVersion="124226"/>
  <mc:AlternateContent xmlns:mc="http://schemas.openxmlformats.org/markup-compatibility/2006">
    <mc:Choice Requires="x15">
      <x15ac:absPath xmlns:x15ac="http://schemas.microsoft.com/office/spreadsheetml/2010/11/ac" url="E:\OneDrive\IM\IM TOOLKIT\FINAL TOOLKIT\"/>
    </mc:Choice>
  </mc:AlternateContent>
  <xr:revisionPtr revIDLastSave="0" documentId="8_{55859EFF-0FD2-408B-A5F3-8FDB7702FE71}" xr6:coauthVersionLast="45" xr6:coauthVersionMax="45" xr10:uidLastSave="{00000000-0000-0000-0000-000000000000}"/>
  <bookViews>
    <workbookView xWindow="0" yWindow="0" windowWidth="23040" windowHeight="8835" xr2:uid="{00000000-000D-0000-FFFF-FFFF00000000}"/>
  </bookViews>
  <sheets>
    <sheet name="Instructions" sheetId="7" r:id="rId1"/>
    <sheet name="CMAM" sheetId="6" r:id="rId2"/>
    <sheet name="Other interventions" sheetId="8" r:id="rId3"/>
    <sheet name="Selected supplies" sheetId="15" r:id="rId4"/>
    <sheet name="CMAM summary" sheetId="13" r:id="rId5"/>
    <sheet name="Other interventions summary" sheetId="14" r:id="rId6"/>
    <sheet name="For Tableau CMAM" sheetId="16" r:id="rId7"/>
    <sheet name="For Tableau other" sheetId="17" r:id="rId8"/>
  </sheets>
  <calcPr calcId="191028" calcCompleted="0"/>
  <pivotCaches>
    <pivotCache cacheId="5606" r:id="rId9"/>
    <pivotCache cacheId="5607"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5" i="6" l="1"/>
  <c r="I14" i="6"/>
  <c r="I15" i="6"/>
  <c r="I16" i="6"/>
  <c r="H5" i="16" s="1"/>
  <c r="I17" i="6"/>
  <c r="H6" i="16" s="1"/>
  <c r="I18" i="6"/>
  <c r="I19" i="6"/>
  <c r="I20" i="6"/>
  <c r="H9" i="16" s="1"/>
  <c r="I21" i="6"/>
  <c r="H10" i="16" s="1"/>
  <c r="I22" i="6"/>
  <c r="I23" i="6"/>
  <c r="I24" i="6"/>
  <c r="H13" i="16" s="1"/>
  <c r="I25" i="6"/>
  <c r="H14" i="16" s="1"/>
  <c r="I26" i="6"/>
  <c r="I27" i="6"/>
  <c r="I28" i="6"/>
  <c r="H17" i="16" s="1"/>
  <c r="I29" i="6"/>
  <c r="H18" i="16" s="1"/>
  <c r="I30" i="6"/>
  <c r="I31" i="6"/>
  <c r="I32" i="6"/>
  <c r="H21" i="16" s="1"/>
  <c r="I33" i="6"/>
  <c r="H22" i="16" s="1"/>
  <c r="I34" i="6"/>
  <c r="I35" i="6"/>
  <c r="I36" i="6"/>
  <c r="H25" i="16" s="1"/>
  <c r="I37" i="6"/>
  <c r="H26" i="16" s="1"/>
  <c r="I38" i="6"/>
  <c r="I39" i="6"/>
  <c r="I40" i="6"/>
  <c r="H29" i="16" s="1"/>
  <c r="I41" i="6"/>
  <c r="H30" i="16" s="1"/>
  <c r="I42" i="6"/>
  <c r="I43" i="6"/>
  <c r="I44" i="6"/>
  <c r="H33" i="16" s="1"/>
  <c r="I45" i="6"/>
  <c r="H34" i="16" s="1"/>
  <c r="I46" i="6"/>
  <c r="I47" i="6"/>
  <c r="I48" i="6"/>
  <c r="H37" i="16" s="1"/>
  <c r="I49" i="6"/>
  <c r="H38" i="16" s="1"/>
  <c r="I50" i="6"/>
  <c r="I51" i="6"/>
  <c r="I52" i="6"/>
  <c r="H41" i="16" s="1"/>
  <c r="I53" i="6"/>
  <c r="H42" i="16" s="1"/>
  <c r="I54" i="6"/>
  <c r="I13" i="6"/>
  <c r="J13" i="6" s="1"/>
  <c r="C42" i="17"/>
  <c r="B42" i="17"/>
  <c r="A42" i="17"/>
  <c r="C41" i="17"/>
  <c r="B41" i="17"/>
  <c r="A41" i="17"/>
  <c r="C40" i="17"/>
  <c r="B40" i="17"/>
  <c r="A40" i="17"/>
  <c r="C39" i="17"/>
  <c r="B39" i="17"/>
  <c r="A39" i="17"/>
  <c r="C38" i="17"/>
  <c r="B38" i="17"/>
  <c r="A38" i="17"/>
  <c r="C37" i="17"/>
  <c r="B37" i="17"/>
  <c r="A37" i="17"/>
  <c r="C36" i="17"/>
  <c r="B36" i="17"/>
  <c r="A36" i="17"/>
  <c r="C35" i="17"/>
  <c r="B35" i="17"/>
  <c r="A35" i="17"/>
  <c r="C34" i="17"/>
  <c r="B34" i="17"/>
  <c r="A34" i="17"/>
  <c r="C33" i="17"/>
  <c r="B33" i="17"/>
  <c r="A33" i="17"/>
  <c r="C32" i="17"/>
  <c r="B32" i="17"/>
  <c r="A32" i="17"/>
  <c r="C31" i="17"/>
  <c r="B31" i="17"/>
  <c r="A31" i="17"/>
  <c r="C30" i="17"/>
  <c r="B30" i="17"/>
  <c r="A30" i="17"/>
  <c r="C29" i="17"/>
  <c r="B29" i="17"/>
  <c r="A29" i="17"/>
  <c r="C28" i="17"/>
  <c r="B28" i="17"/>
  <c r="A28" i="17"/>
  <c r="C27" i="17"/>
  <c r="B27" i="17"/>
  <c r="A27" i="17"/>
  <c r="C26" i="17"/>
  <c r="B26" i="17"/>
  <c r="A26" i="17"/>
  <c r="C25" i="17"/>
  <c r="B25" i="17"/>
  <c r="A25" i="17"/>
  <c r="C24" i="17"/>
  <c r="B24" i="17"/>
  <c r="A24" i="17"/>
  <c r="C23" i="17"/>
  <c r="B23" i="17"/>
  <c r="A23" i="17"/>
  <c r="C22" i="17"/>
  <c r="B22" i="17"/>
  <c r="A22" i="17"/>
  <c r="C21" i="17"/>
  <c r="B21" i="17"/>
  <c r="A21" i="17"/>
  <c r="C20" i="17"/>
  <c r="B20" i="17"/>
  <c r="A20" i="17"/>
  <c r="C19" i="17"/>
  <c r="B19" i="17"/>
  <c r="A19" i="17"/>
  <c r="C18" i="17"/>
  <c r="B18" i="17"/>
  <c r="A18" i="17"/>
  <c r="C17" i="17"/>
  <c r="B17" i="17"/>
  <c r="A17" i="17"/>
  <c r="C16" i="17"/>
  <c r="B16" i="17"/>
  <c r="A16" i="17"/>
  <c r="C15" i="17"/>
  <c r="B15" i="17"/>
  <c r="A15" i="17"/>
  <c r="C14" i="17"/>
  <c r="B14" i="17"/>
  <c r="A14" i="17"/>
  <c r="C13" i="17"/>
  <c r="B13" i="17"/>
  <c r="A13" i="17"/>
  <c r="C12" i="17"/>
  <c r="B12" i="17"/>
  <c r="A12" i="17"/>
  <c r="C11" i="17"/>
  <c r="B11" i="17"/>
  <c r="A11" i="17"/>
  <c r="C10" i="17"/>
  <c r="B10" i="17"/>
  <c r="A10" i="17"/>
  <c r="C9" i="17"/>
  <c r="B9" i="17"/>
  <c r="A9" i="17"/>
  <c r="C8" i="17"/>
  <c r="B8" i="17"/>
  <c r="A8" i="17"/>
  <c r="C7" i="17"/>
  <c r="B7" i="17"/>
  <c r="A7" i="17"/>
  <c r="C6" i="17"/>
  <c r="B6" i="17"/>
  <c r="A6" i="17"/>
  <c r="C5" i="17"/>
  <c r="B5" i="17"/>
  <c r="A5" i="17"/>
  <c r="C4" i="17"/>
  <c r="B4" i="17"/>
  <c r="A4" i="17"/>
  <c r="C3" i="17"/>
  <c r="B3" i="17"/>
  <c r="A3" i="17"/>
  <c r="C2" i="17"/>
  <c r="B2" i="17"/>
  <c r="A2" i="17"/>
  <c r="J44" i="16"/>
  <c r="H44" i="16"/>
  <c r="E44" i="16"/>
  <c r="D44" i="16"/>
  <c r="C44" i="16"/>
  <c r="B44" i="16"/>
  <c r="A44" i="16"/>
  <c r="J43" i="16"/>
  <c r="H43" i="16"/>
  <c r="E43" i="16"/>
  <c r="D43" i="16"/>
  <c r="C43" i="16"/>
  <c r="B43" i="16"/>
  <c r="A43" i="16"/>
  <c r="J42" i="16"/>
  <c r="E42" i="16"/>
  <c r="D42" i="16"/>
  <c r="C42" i="16"/>
  <c r="B42" i="16"/>
  <c r="A42" i="16"/>
  <c r="J41" i="16"/>
  <c r="E41" i="16"/>
  <c r="D41" i="16"/>
  <c r="C41" i="16"/>
  <c r="B41" i="16"/>
  <c r="A41" i="16"/>
  <c r="J40" i="16"/>
  <c r="H40" i="16"/>
  <c r="E40" i="16"/>
  <c r="D40" i="16"/>
  <c r="C40" i="16"/>
  <c r="B40" i="16"/>
  <c r="A40" i="16"/>
  <c r="J39" i="16"/>
  <c r="H39" i="16"/>
  <c r="E39" i="16"/>
  <c r="D39" i="16"/>
  <c r="C39" i="16"/>
  <c r="B39" i="16"/>
  <c r="A39" i="16"/>
  <c r="J38" i="16"/>
  <c r="E38" i="16"/>
  <c r="D38" i="16"/>
  <c r="C38" i="16"/>
  <c r="B38" i="16"/>
  <c r="A38" i="16"/>
  <c r="J37" i="16"/>
  <c r="E37" i="16"/>
  <c r="D37" i="16"/>
  <c r="C37" i="16"/>
  <c r="B37" i="16"/>
  <c r="A37" i="16"/>
  <c r="J36" i="16"/>
  <c r="H36" i="16"/>
  <c r="E36" i="16"/>
  <c r="D36" i="16"/>
  <c r="C36" i="16"/>
  <c r="B36" i="16"/>
  <c r="A36" i="16"/>
  <c r="J35" i="16"/>
  <c r="H35" i="16"/>
  <c r="E35" i="16"/>
  <c r="D35" i="16"/>
  <c r="C35" i="16"/>
  <c r="B35" i="16"/>
  <c r="A35" i="16"/>
  <c r="J34" i="16"/>
  <c r="E34" i="16"/>
  <c r="D34" i="16"/>
  <c r="C34" i="16"/>
  <c r="B34" i="16"/>
  <c r="A34" i="16"/>
  <c r="J33" i="16"/>
  <c r="E33" i="16"/>
  <c r="D33" i="16"/>
  <c r="C33" i="16"/>
  <c r="B33" i="16"/>
  <c r="A33" i="16"/>
  <c r="J32" i="16"/>
  <c r="H32" i="16"/>
  <c r="E32" i="16"/>
  <c r="D32" i="16"/>
  <c r="C32" i="16"/>
  <c r="B32" i="16"/>
  <c r="A32" i="16"/>
  <c r="J31" i="16"/>
  <c r="H31" i="16"/>
  <c r="E31" i="16"/>
  <c r="D31" i="16"/>
  <c r="C31" i="16"/>
  <c r="B31" i="16"/>
  <c r="A31" i="16"/>
  <c r="J30" i="16"/>
  <c r="E30" i="16"/>
  <c r="D30" i="16"/>
  <c r="C30" i="16"/>
  <c r="B30" i="16"/>
  <c r="A30" i="16"/>
  <c r="J29" i="16"/>
  <c r="E29" i="16"/>
  <c r="D29" i="16"/>
  <c r="C29" i="16"/>
  <c r="B29" i="16"/>
  <c r="A29" i="16"/>
  <c r="J28" i="16"/>
  <c r="H28" i="16"/>
  <c r="E28" i="16"/>
  <c r="D28" i="16"/>
  <c r="C28" i="16"/>
  <c r="B28" i="16"/>
  <c r="A28" i="16"/>
  <c r="J27" i="16"/>
  <c r="H27" i="16"/>
  <c r="E27" i="16"/>
  <c r="D27" i="16"/>
  <c r="C27" i="16"/>
  <c r="B27" i="16"/>
  <c r="A27" i="16"/>
  <c r="J26" i="16"/>
  <c r="E26" i="16"/>
  <c r="D26" i="16"/>
  <c r="C26" i="16"/>
  <c r="B26" i="16"/>
  <c r="A26" i="16"/>
  <c r="J25" i="16"/>
  <c r="E25" i="16"/>
  <c r="D25" i="16"/>
  <c r="C25" i="16"/>
  <c r="B25" i="16"/>
  <c r="A25" i="16"/>
  <c r="J24" i="16"/>
  <c r="H24" i="16"/>
  <c r="E24" i="16"/>
  <c r="D24" i="16"/>
  <c r="C24" i="16"/>
  <c r="B24" i="16"/>
  <c r="A24" i="16"/>
  <c r="J23" i="16"/>
  <c r="H23" i="16"/>
  <c r="E23" i="16"/>
  <c r="D23" i="16"/>
  <c r="C23" i="16"/>
  <c r="B23" i="16"/>
  <c r="A23" i="16"/>
  <c r="J22" i="16"/>
  <c r="E22" i="16"/>
  <c r="D22" i="16"/>
  <c r="C22" i="16"/>
  <c r="B22" i="16"/>
  <c r="A22" i="16"/>
  <c r="J21" i="16"/>
  <c r="E21" i="16"/>
  <c r="D21" i="16"/>
  <c r="C21" i="16"/>
  <c r="B21" i="16"/>
  <c r="A21" i="16"/>
  <c r="J20" i="16"/>
  <c r="H20" i="16"/>
  <c r="E20" i="16"/>
  <c r="D20" i="16"/>
  <c r="C20" i="16"/>
  <c r="B20" i="16"/>
  <c r="A20" i="16"/>
  <c r="J19" i="16"/>
  <c r="H19" i="16"/>
  <c r="E19" i="16"/>
  <c r="D19" i="16"/>
  <c r="C19" i="16"/>
  <c r="B19" i="16"/>
  <c r="A19" i="16"/>
  <c r="J18" i="16"/>
  <c r="E18" i="16"/>
  <c r="D18" i="16"/>
  <c r="C18" i="16"/>
  <c r="B18" i="16"/>
  <c r="A18" i="16"/>
  <c r="J17" i="16"/>
  <c r="E17" i="16"/>
  <c r="D17" i="16"/>
  <c r="C17" i="16"/>
  <c r="B17" i="16"/>
  <c r="A17" i="16"/>
  <c r="J16" i="16"/>
  <c r="H16" i="16"/>
  <c r="E16" i="16"/>
  <c r="D16" i="16"/>
  <c r="C16" i="16"/>
  <c r="B16" i="16"/>
  <c r="A16" i="16"/>
  <c r="J15" i="16"/>
  <c r="H15" i="16"/>
  <c r="E15" i="16"/>
  <c r="D15" i="16"/>
  <c r="C15" i="16"/>
  <c r="B15" i="16"/>
  <c r="A15" i="16"/>
  <c r="J14" i="16"/>
  <c r="E14" i="16"/>
  <c r="D14" i="16"/>
  <c r="C14" i="16"/>
  <c r="B14" i="16"/>
  <c r="A14" i="16"/>
  <c r="J13" i="16"/>
  <c r="E13" i="16"/>
  <c r="D13" i="16"/>
  <c r="C13" i="16"/>
  <c r="B13" i="16"/>
  <c r="A13" i="16"/>
  <c r="J12" i="16"/>
  <c r="H12" i="16"/>
  <c r="E12" i="16"/>
  <c r="D12" i="16"/>
  <c r="C12" i="16"/>
  <c r="B12" i="16"/>
  <c r="A12" i="16"/>
  <c r="J11" i="16"/>
  <c r="H11" i="16"/>
  <c r="E11" i="16"/>
  <c r="D11" i="16"/>
  <c r="C11" i="16"/>
  <c r="B11" i="16"/>
  <c r="A11" i="16"/>
  <c r="J10" i="16"/>
  <c r="E10" i="16"/>
  <c r="D10" i="16"/>
  <c r="C10" i="16"/>
  <c r="B10" i="16"/>
  <c r="A10" i="16"/>
  <c r="J9" i="16"/>
  <c r="E9" i="16"/>
  <c r="D9" i="16"/>
  <c r="C9" i="16"/>
  <c r="B9" i="16"/>
  <c r="A9" i="16"/>
  <c r="J8" i="16"/>
  <c r="H8" i="16"/>
  <c r="E8" i="16"/>
  <c r="D8" i="16"/>
  <c r="C8" i="16"/>
  <c r="B8" i="16"/>
  <c r="A8" i="16"/>
  <c r="J7" i="16"/>
  <c r="H7" i="16"/>
  <c r="E7" i="16"/>
  <c r="D7" i="16"/>
  <c r="C7" i="16"/>
  <c r="B7" i="16"/>
  <c r="A7" i="16"/>
  <c r="J6" i="16"/>
  <c r="E6" i="16"/>
  <c r="D6" i="16"/>
  <c r="C6" i="16"/>
  <c r="B6" i="16"/>
  <c r="A6" i="16"/>
  <c r="J5" i="16"/>
  <c r="E5" i="16"/>
  <c r="D5" i="16"/>
  <c r="C5" i="16"/>
  <c r="B5" i="16"/>
  <c r="A5" i="16"/>
  <c r="J4" i="16"/>
  <c r="H4" i="16"/>
  <c r="E4" i="16"/>
  <c r="D4" i="16"/>
  <c r="C4" i="16"/>
  <c r="B4" i="16"/>
  <c r="A4" i="16"/>
  <c r="J3" i="16"/>
  <c r="H3" i="16"/>
  <c r="E3" i="16"/>
  <c r="D3" i="16"/>
  <c r="C3" i="16"/>
  <c r="B3" i="16"/>
  <c r="A3" i="16"/>
  <c r="J2" i="16"/>
  <c r="H2" i="16"/>
  <c r="E2" i="16"/>
  <c r="D2" i="16"/>
  <c r="C2" i="16"/>
  <c r="B2" i="16"/>
  <c r="A2" i="16"/>
  <c r="F12" i="15" l="1"/>
  <c r="L15" i="6"/>
  <c r="K4" i="16" s="1"/>
  <c r="L14" i="6"/>
  <c r="K3" i="16" s="1"/>
  <c r="M14" i="6"/>
  <c r="L3" i="16" s="1"/>
  <c r="M15" i="6"/>
  <c r="L4" i="16" s="1"/>
  <c r="L16" i="6"/>
  <c r="K5" i="16" s="1"/>
  <c r="M16" i="6"/>
  <c r="L5" i="16" s="1"/>
  <c r="L17" i="6"/>
  <c r="K6" i="16" s="1"/>
  <c r="M17" i="6"/>
  <c r="L6" i="16" s="1"/>
  <c r="L18" i="6"/>
  <c r="K7" i="16" s="1"/>
  <c r="M18" i="6"/>
  <c r="L7" i="16" s="1"/>
  <c r="L19" i="6"/>
  <c r="K8" i="16" s="1"/>
  <c r="M19" i="6"/>
  <c r="L8" i="16" s="1"/>
  <c r="L20" i="6"/>
  <c r="K9" i="16" s="1"/>
  <c r="M20" i="6"/>
  <c r="L9" i="16" s="1"/>
  <c r="L21" i="6"/>
  <c r="K10" i="16" s="1"/>
  <c r="M21" i="6"/>
  <c r="L10" i="16" s="1"/>
  <c r="L22" i="6"/>
  <c r="K11" i="16" s="1"/>
  <c r="M22" i="6"/>
  <c r="L11" i="16" s="1"/>
  <c r="L23" i="6"/>
  <c r="K12" i="16" s="1"/>
  <c r="M23" i="6"/>
  <c r="L12" i="16" s="1"/>
  <c r="L24" i="6"/>
  <c r="K13" i="16" s="1"/>
  <c r="M24" i="6"/>
  <c r="L13" i="16" s="1"/>
  <c r="L25" i="6"/>
  <c r="K14" i="16" s="1"/>
  <c r="M25" i="6"/>
  <c r="L14" i="16" s="1"/>
  <c r="L26" i="6"/>
  <c r="K15" i="16" s="1"/>
  <c r="M26" i="6"/>
  <c r="L15" i="16" s="1"/>
  <c r="L27" i="6"/>
  <c r="K16" i="16" s="1"/>
  <c r="M27" i="6"/>
  <c r="L16" i="16" s="1"/>
  <c r="L28" i="6"/>
  <c r="K17" i="16" s="1"/>
  <c r="M28" i="6"/>
  <c r="L17" i="16" s="1"/>
  <c r="L29" i="6"/>
  <c r="K18" i="16" s="1"/>
  <c r="M29" i="6"/>
  <c r="L18" i="16" s="1"/>
  <c r="L30" i="6"/>
  <c r="K19" i="16" s="1"/>
  <c r="M30" i="6"/>
  <c r="L19" i="16" s="1"/>
  <c r="L31" i="6"/>
  <c r="K20" i="16" s="1"/>
  <c r="M31" i="6"/>
  <c r="L20" i="16" s="1"/>
  <c r="L32" i="6"/>
  <c r="K21" i="16" s="1"/>
  <c r="M32" i="6"/>
  <c r="L21" i="16" s="1"/>
  <c r="L33" i="6"/>
  <c r="K22" i="16" s="1"/>
  <c r="M33" i="6"/>
  <c r="L22" i="16" s="1"/>
  <c r="L34" i="6"/>
  <c r="K23" i="16" s="1"/>
  <c r="M34" i="6"/>
  <c r="L23" i="16" s="1"/>
  <c r="L35" i="6"/>
  <c r="K24" i="16" s="1"/>
  <c r="M35" i="6"/>
  <c r="L24" i="16" s="1"/>
  <c r="L36" i="6"/>
  <c r="K25" i="16" s="1"/>
  <c r="M36" i="6"/>
  <c r="L25" i="16" s="1"/>
  <c r="L37" i="6"/>
  <c r="K26" i="16" s="1"/>
  <c r="M37" i="6"/>
  <c r="L26" i="16" s="1"/>
  <c r="L38" i="6"/>
  <c r="K27" i="16" s="1"/>
  <c r="M38" i="6"/>
  <c r="L27" i="16" s="1"/>
  <c r="L39" i="6"/>
  <c r="K28" i="16" s="1"/>
  <c r="M39" i="6"/>
  <c r="L28" i="16" s="1"/>
  <c r="L40" i="6"/>
  <c r="K29" i="16" s="1"/>
  <c r="M40" i="6"/>
  <c r="L29" i="16" s="1"/>
  <c r="L41" i="6"/>
  <c r="K30" i="16" s="1"/>
  <c r="M41" i="6"/>
  <c r="L30" i="16" s="1"/>
  <c r="L42" i="6"/>
  <c r="K31" i="16" s="1"/>
  <c r="M42" i="6"/>
  <c r="L31" i="16" s="1"/>
  <c r="L43" i="6"/>
  <c r="K32" i="16" s="1"/>
  <c r="M43" i="6"/>
  <c r="L32" i="16" s="1"/>
  <c r="L44" i="6"/>
  <c r="K33" i="16" s="1"/>
  <c r="M44" i="6"/>
  <c r="L33" i="16" s="1"/>
  <c r="L45" i="6"/>
  <c r="K34" i="16" s="1"/>
  <c r="M45" i="6"/>
  <c r="L34" i="16" s="1"/>
  <c r="L46" i="6"/>
  <c r="K35" i="16" s="1"/>
  <c r="M46" i="6"/>
  <c r="L35" i="16" s="1"/>
  <c r="L47" i="6"/>
  <c r="K36" i="16" s="1"/>
  <c r="M47" i="6"/>
  <c r="L36" i="16" s="1"/>
  <c r="L48" i="6"/>
  <c r="K37" i="16" s="1"/>
  <c r="M48" i="6"/>
  <c r="L37" i="16" s="1"/>
  <c r="L49" i="6"/>
  <c r="K38" i="16" s="1"/>
  <c r="M49" i="6"/>
  <c r="L38" i="16" s="1"/>
  <c r="L50" i="6"/>
  <c r="K39" i="16" s="1"/>
  <c r="M50" i="6"/>
  <c r="L39" i="16" s="1"/>
  <c r="L51" i="6"/>
  <c r="K40" i="16" s="1"/>
  <c r="M51" i="6"/>
  <c r="L40" i="16" s="1"/>
  <c r="L52" i="6"/>
  <c r="K41" i="16" s="1"/>
  <c r="M52" i="6"/>
  <c r="L41" i="16" s="1"/>
  <c r="L53" i="6"/>
  <c r="K42" i="16" s="1"/>
  <c r="M53" i="6"/>
  <c r="L42" i="16" s="1"/>
  <c r="L54" i="6"/>
  <c r="K43" i="16" s="1"/>
  <c r="M54" i="6"/>
  <c r="L43" i="16" s="1"/>
  <c r="L55" i="6"/>
  <c r="L13" i="6"/>
  <c r="K2" i="16" l="1"/>
  <c r="M13" i="6"/>
  <c r="L2" i="16" s="1"/>
  <c r="K44" i="16"/>
  <c r="M55" i="6"/>
  <c r="L44" i="16" s="1"/>
  <c r="F8" i="15"/>
  <c r="F7" i="15"/>
  <c r="G14" i="15" l="1"/>
  <c r="H14" i="15"/>
  <c r="I14" i="15"/>
  <c r="H13" i="15"/>
  <c r="G13" i="15"/>
  <c r="F13" i="15"/>
  <c r="I13" i="15" l="1"/>
  <c r="C14" i="8"/>
  <c r="D14" i="8"/>
  <c r="B14" i="8"/>
  <c r="C12" i="6"/>
  <c r="D12" i="6"/>
  <c r="E12" i="6"/>
  <c r="F12" i="6"/>
  <c r="G12" i="6"/>
  <c r="H12" i="6"/>
  <c r="I12" i="6"/>
  <c r="J12" i="6"/>
  <c r="K12" i="6"/>
  <c r="L12" i="6"/>
  <c r="M12" i="6"/>
  <c r="B12" i="6"/>
  <c r="E16" i="8"/>
  <c r="G16" i="8"/>
  <c r="F3" i="17" s="1"/>
  <c r="H16" i="8"/>
  <c r="G3" i="17" s="1"/>
  <c r="I16" i="8"/>
  <c r="E17" i="8"/>
  <c r="D4" i="17" s="1"/>
  <c r="F17" i="8"/>
  <c r="E4" i="17" s="1"/>
  <c r="G17" i="8"/>
  <c r="I17" i="8"/>
  <c r="H4" i="17" s="1"/>
  <c r="J17" i="8"/>
  <c r="I4" i="17" s="1"/>
  <c r="E18" i="8"/>
  <c r="G18" i="8"/>
  <c r="F5" i="17" s="1"/>
  <c r="H18" i="8"/>
  <c r="G5" i="17" s="1"/>
  <c r="I18" i="8"/>
  <c r="H5" i="17" s="1"/>
  <c r="J18" i="8"/>
  <c r="I5" i="17" s="1"/>
  <c r="E19" i="8"/>
  <c r="D6" i="17" s="1"/>
  <c r="F19" i="8"/>
  <c r="E6" i="17" s="1"/>
  <c r="G19" i="8"/>
  <c r="F6" i="17" s="1"/>
  <c r="H19" i="8"/>
  <c r="G6" i="17" s="1"/>
  <c r="I19" i="8"/>
  <c r="E20" i="8"/>
  <c r="G20" i="8"/>
  <c r="I20" i="8"/>
  <c r="E21" i="8"/>
  <c r="D8" i="17" s="1"/>
  <c r="F21" i="8"/>
  <c r="E8" i="17" s="1"/>
  <c r="G21" i="8"/>
  <c r="F8" i="17" s="1"/>
  <c r="H21" i="8"/>
  <c r="G8" i="17" s="1"/>
  <c r="I21" i="8"/>
  <c r="H8" i="17" s="1"/>
  <c r="J21" i="8"/>
  <c r="I8" i="17" s="1"/>
  <c r="E22" i="8"/>
  <c r="G22" i="8"/>
  <c r="F9" i="17" s="1"/>
  <c r="H22" i="8"/>
  <c r="G9" i="17" s="1"/>
  <c r="I22" i="8"/>
  <c r="H9" i="17" s="1"/>
  <c r="J22" i="8"/>
  <c r="I9" i="17" s="1"/>
  <c r="E23" i="8"/>
  <c r="D10" i="17" s="1"/>
  <c r="F23" i="8"/>
  <c r="E10" i="17" s="1"/>
  <c r="G23" i="8"/>
  <c r="F10" i="17" s="1"/>
  <c r="H23" i="8"/>
  <c r="G10" i="17" s="1"/>
  <c r="I23" i="8"/>
  <c r="H10" i="17" s="1"/>
  <c r="J23" i="8"/>
  <c r="I10" i="17" s="1"/>
  <c r="E24" i="8"/>
  <c r="G24" i="8"/>
  <c r="F11" i="17" s="1"/>
  <c r="H24" i="8"/>
  <c r="G11" i="17" s="1"/>
  <c r="I24" i="8"/>
  <c r="H11" i="17" s="1"/>
  <c r="J24" i="8"/>
  <c r="I11" i="17" s="1"/>
  <c r="E25" i="8"/>
  <c r="D12" i="17" s="1"/>
  <c r="F25" i="8"/>
  <c r="E12" i="17" s="1"/>
  <c r="G25" i="8"/>
  <c r="I25" i="8"/>
  <c r="H12" i="17" s="1"/>
  <c r="J25" i="8"/>
  <c r="I12" i="17" s="1"/>
  <c r="E26" i="8"/>
  <c r="G26" i="8"/>
  <c r="F13" i="17" s="1"/>
  <c r="H26" i="8"/>
  <c r="G13" i="17" s="1"/>
  <c r="I26" i="8"/>
  <c r="E27" i="8"/>
  <c r="D14" i="17" s="1"/>
  <c r="F27" i="8"/>
  <c r="E14" i="17" s="1"/>
  <c r="G27" i="8"/>
  <c r="F14" i="17" s="1"/>
  <c r="H27" i="8"/>
  <c r="G14" i="17" s="1"/>
  <c r="I27" i="8"/>
  <c r="H14" i="17" s="1"/>
  <c r="J27" i="8"/>
  <c r="I14" i="17" s="1"/>
  <c r="E28" i="8"/>
  <c r="G28" i="8"/>
  <c r="I28" i="8"/>
  <c r="H15" i="17" s="1"/>
  <c r="J28" i="8"/>
  <c r="I15" i="17" s="1"/>
  <c r="E29" i="8"/>
  <c r="D16" i="17" s="1"/>
  <c r="F29" i="8"/>
  <c r="E16" i="17" s="1"/>
  <c r="G29" i="8"/>
  <c r="F16" i="17" s="1"/>
  <c r="H29" i="8"/>
  <c r="G16" i="17" s="1"/>
  <c r="I29" i="8"/>
  <c r="E30" i="8"/>
  <c r="G30" i="8"/>
  <c r="F17" i="17" s="1"/>
  <c r="H30" i="8"/>
  <c r="G17" i="17" s="1"/>
  <c r="I30" i="8"/>
  <c r="H17" i="17" s="1"/>
  <c r="J30" i="8"/>
  <c r="I17" i="17" s="1"/>
  <c r="E31" i="8"/>
  <c r="D18" i="17" s="1"/>
  <c r="F31" i="8"/>
  <c r="E18" i="17" s="1"/>
  <c r="G31" i="8"/>
  <c r="F18" i="17" s="1"/>
  <c r="H31" i="8"/>
  <c r="G18" i="17" s="1"/>
  <c r="I31" i="8"/>
  <c r="H18" i="17" s="1"/>
  <c r="J31" i="8"/>
  <c r="I18" i="17" s="1"/>
  <c r="E32" i="8"/>
  <c r="G32" i="8"/>
  <c r="F19" i="17" s="1"/>
  <c r="H32" i="8"/>
  <c r="G19" i="17" s="1"/>
  <c r="I32" i="8"/>
  <c r="E33" i="8"/>
  <c r="D20" i="17" s="1"/>
  <c r="F33" i="8"/>
  <c r="E20" i="17" s="1"/>
  <c r="G33" i="8"/>
  <c r="I33" i="8"/>
  <c r="H20" i="17" s="1"/>
  <c r="J33" i="8"/>
  <c r="I20" i="17" s="1"/>
  <c r="E34" i="8"/>
  <c r="G34" i="8"/>
  <c r="F21" i="17" s="1"/>
  <c r="H34" i="8"/>
  <c r="G21" i="17" s="1"/>
  <c r="I34" i="8"/>
  <c r="H21" i="17" s="1"/>
  <c r="J34" i="8"/>
  <c r="I21" i="17" s="1"/>
  <c r="E35" i="8"/>
  <c r="D22" i="17" s="1"/>
  <c r="F35" i="8"/>
  <c r="E22" i="17" s="1"/>
  <c r="G35" i="8"/>
  <c r="F22" i="17" s="1"/>
  <c r="H35" i="8"/>
  <c r="G22" i="17" s="1"/>
  <c r="I35" i="8"/>
  <c r="E36" i="8"/>
  <c r="G36" i="8"/>
  <c r="I36" i="8"/>
  <c r="E37" i="8"/>
  <c r="D24" i="17" s="1"/>
  <c r="F37" i="8"/>
  <c r="E24" i="17" s="1"/>
  <c r="G37" i="8"/>
  <c r="F24" i="17" s="1"/>
  <c r="H37" i="8"/>
  <c r="G24" i="17" s="1"/>
  <c r="I37" i="8"/>
  <c r="H24" i="17" s="1"/>
  <c r="J37" i="8"/>
  <c r="I24" i="17" s="1"/>
  <c r="E38" i="8"/>
  <c r="G38" i="8"/>
  <c r="F25" i="17" s="1"/>
  <c r="H38" i="8"/>
  <c r="G25" i="17" s="1"/>
  <c r="I38" i="8"/>
  <c r="H25" i="17" s="1"/>
  <c r="J38" i="8"/>
  <c r="I25" i="17" s="1"/>
  <c r="E39" i="8"/>
  <c r="D26" i="17" s="1"/>
  <c r="F39" i="8"/>
  <c r="E26" i="17" s="1"/>
  <c r="G39" i="8"/>
  <c r="F26" i="17" s="1"/>
  <c r="H39" i="8"/>
  <c r="G26" i="17" s="1"/>
  <c r="I39" i="8"/>
  <c r="H26" i="17" s="1"/>
  <c r="J39" i="8"/>
  <c r="I26" i="17" s="1"/>
  <c r="E40" i="8"/>
  <c r="G40" i="8"/>
  <c r="F27" i="17" s="1"/>
  <c r="H40" i="8"/>
  <c r="G27" i="17" s="1"/>
  <c r="I40" i="8"/>
  <c r="H27" i="17" s="1"/>
  <c r="J40" i="8"/>
  <c r="I27" i="17" s="1"/>
  <c r="E41" i="8"/>
  <c r="D28" i="17" s="1"/>
  <c r="F41" i="8"/>
  <c r="E28" i="17" s="1"/>
  <c r="G41" i="8"/>
  <c r="I41" i="8"/>
  <c r="H28" i="17" s="1"/>
  <c r="J41" i="8"/>
  <c r="I28" i="17" s="1"/>
  <c r="E42" i="8"/>
  <c r="G42" i="8"/>
  <c r="F29" i="17" s="1"/>
  <c r="H42" i="8"/>
  <c r="G29" i="17" s="1"/>
  <c r="I42" i="8"/>
  <c r="E43" i="8"/>
  <c r="D30" i="17" s="1"/>
  <c r="F43" i="8"/>
  <c r="E30" i="17" s="1"/>
  <c r="G43" i="8"/>
  <c r="F30" i="17" s="1"/>
  <c r="H43" i="8"/>
  <c r="G30" i="17" s="1"/>
  <c r="I43" i="8"/>
  <c r="H30" i="17" s="1"/>
  <c r="J43" i="8"/>
  <c r="I30" i="17" s="1"/>
  <c r="E44" i="8"/>
  <c r="G44" i="8"/>
  <c r="I44" i="8"/>
  <c r="H31" i="17" s="1"/>
  <c r="J44" i="8"/>
  <c r="I31" i="17" s="1"/>
  <c r="E45" i="8"/>
  <c r="D32" i="17" s="1"/>
  <c r="F45" i="8"/>
  <c r="E32" i="17" s="1"/>
  <c r="G45" i="8"/>
  <c r="F32" i="17" s="1"/>
  <c r="H45" i="8"/>
  <c r="G32" i="17" s="1"/>
  <c r="I45" i="8"/>
  <c r="E46" i="8"/>
  <c r="G46" i="8"/>
  <c r="F33" i="17" s="1"/>
  <c r="H46" i="8"/>
  <c r="G33" i="17" s="1"/>
  <c r="I46" i="8"/>
  <c r="H33" i="17" s="1"/>
  <c r="J46" i="8"/>
  <c r="I33" i="17" s="1"/>
  <c r="E47" i="8"/>
  <c r="D34" i="17" s="1"/>
  <c r="F47" i="8"/>
  <c r="E34" i="17" s="1"/>
  <c r="G47" i="8"/>
  <c r="F34" i="17" s="1"/>
  <c r="H47" i="8"/>
  <c r="G34" i="17" s="1"/>
  <c r="I47" i="8"/>
  <c r="H34" i="17" s="1"/>
  <c r="J47" i="8"/>
  <c r="I34" i="17" s="1"/>
  <c r="E48" i="8"/>
  <c r="G48" i="8"/>
  <c r="F35" i="17" s="1"/>
  <c r="H48" i="8"/>
  <c r="G35" i="17" s="1"/>
  <c r="I48" i="8"/>
  <c r="E49" i="8"/>
  <c r="D36" i="17" s="1"/>
  <c r="F49" i="8"/>
  <c r="E36" i="17" s="1"/>
  <c r="G49" i="8"/>
  <c r="I49" i="8"/>
  <c r="H36" i="17" s="1"/>
  <c r="J49" i="8"/>
  <c r="I36" i="17" s="1"/>
  <c r="E50" i="8"/>
  <c r="G50" i="8"/>
  <c r="F37" i="17" s="1"/>
  <c r="H50" i="8"/>
  <c r="G37" i="17" s="1"/>
  <c r="I50" i="8"/>
  <c r="H37" i="17" s="1"/>
  <c r="J50" i="8"/>
  <c r="I37" i="17" s="1"/>
  <c r="E51" i="8"/>
  <c r="D38" i="17" s="1"/>
  <c r="F51" i="8"/>
  <c r="E38" i="17" s="1"/>
  <c r="G51" i="8"/>
  <c r="F38" i="17" s="1"/>
  <c r="H51" i="8"/>
  <c r="G38" i="17" s="1"/>
  <c r="I51" i="8"/>
  <c r="E52" i="8"/>
  <c r="G52" i="8"/>
  <c r="I52" i="8"/>
  <c r="E53" i="8"/>
  <c r="D40" i="17" s="1"/>
  <c r="F53" i="8"/>
  <c r="E40" i="17" s="1"/>
  <c r="G53" i="8"/>
  <c r="F40" i="17" s="1"/>
  <c r="H53" i="8"/>
  <c r="G40" i="17" s="1"/>
  <c r="I53" i="8"/>
  <c r="H40" i="17" s="1"/>
  <c r="J53" i="8"/>
  <c r="I40" i="17" s="1"/>
  <c r="E54" i="8"/>
  <c r="G54" i="8"/>
  <c r="F41" i="17" s="1"/>
  <c r="H54" i="8"/>
  <c r="G41" i="17" s="1"/>
  <c r="I54" i="8"/>
  <c r="H41" i="17" s="1"/>
  <c r="J54" i="8"/>
  <c r="I41" i="17" s="1"/>
  <c r="E55" i="8"/>
  <c r="D42" i="17" s="1"/>
  <c r="F55" i="8"/>
  <c r="E42" i="17" s="1"/>
  <c r="G55" i="8"/>
  <c r="F42" i="17" s="1"/>
  <c r="H55" i="8"/>
  <c r="G42" i="17" s="1"/>
  <c r="I55" i="8"/>
  <c r="H42" i="17" s="1"/>
  <c r="J55" i="8"/>
  <c r="I42" i="17" s="1"/>
  <c r="I15" i="8"/>
  <c r="G15" i="8"/>
  <c r="E15" i="8"/>
  <c r="G19" i="6"/>
  <c r="F8" i="16" s="1"/>
  <c r="H19" i="6"/>
  <c r="G8" i="16" s="1"/>
  <c r="J19" i="6"/>
  <c r="I8" i="16" s="1"/>
  <c r="G20" i="6"/>
  <c r="J20" i="6"/>
  <c r="I9" i="16" s="1"/>
  <c r="G21" i="6"/>
  <c r="J21" i="6"/>
  <c r="I10" i="16" s="1"/>
  <c r="G22" i="6"/>
  <c r="J22" i="6"/>
  <c r="I11" i="16" s="1"/>
  <c r="G23" i="6"/>
  <c r="J23" i="6"/>
  <c r="I12" i="16" s="1"/>
  <c r="G24" i="6"/>
  <c r="J24" i="6"/>
  <c r="I13" i="16" s="1"/>
  <c r="G25" i="6"/>
  <c r="J25" i="6"/>
  <c r="I14" i="16" s="1"/>
  <c r="G26" i="6"/>
  <c r="J26" i="6"/>
  <c r="I15" i="16" s="1"/>
  <c r="G27" i="6"/>
  <c r="F16" i="16" s="1"/>
  <c r="H27" i="6"/>
  <c r="G16" i="16" s="1"/>
  <c r="J27" i="6"/>
  <c r="I16" i="16" s="1"/>
  <c r="G28" i="6"/>
  <c r="J28" i="6"/>
  <c r="I17" i="16" s="1"/>
  <c r="G29" i="6"/>
  <c r="J29" i="6"/>
  <c r="I18" i="16" s="1"/>
  <c r="G30" i="6"/>
  <c r="J30" i="6"/>
  <c r="I19" i="16" s="1"/>
  <c r="G31" i="6"/>
  <c r="J31" i="6"/>
  <c r="I20" i="16" s="1"/>
  <c r="G32" i="6"/>
  <c r="J32" i="6"/>
  <c r="I21" i="16" s="1"/>
  <c r="G33" i="6"/>
  <c r="J33" i="6"/>
  <c r="I22" i="16" s="1"/>
  <c r="G34" i="6"/>
  <c r="J34" i="6"/>
  <c r="I23" i="16" s="1"/>
  <c r="G35" i="6"/>
  <c r="F24" i="16" s="1"/>
  <c r="H35" i="6"/>
  <c r="G24" i="16" s="1"/>
  <c r="J35" i="6"/>
  <c r="I24" i="16" s="1"/>
  <c r="G36" i="6"/>
  <c r="J36" i="6"/>
  <c r="I25" i="16" s="1"/>
  <c r="G37" i="6"/>
  <c r="J37" i="6"/>
  <c r="I26" i="16" s="1"/>
  <c r="H12" i="8"/>
  <c r="H14" i="8" s="1"/>
  <c r="J12" i="8"/>
  <c r="J14" i="8" s="1"/>
  <c r="I12" i="8"/>
  <c r="I14" i="8" s="1"/>
  <c r="G12" i="8"/>
  <c r="G14" i="8" s="1"/>
  <c r="F12" i="8"/>
  <c r="F14" i="8" s="1"/>
  <c r="E12" i="8"/>
  <c r="E14" i="8" s="1"/>
  <c r="G17" i="6"/>
  <c r="J17" i="6"/>
  <c r="I6" i="16" s="1"/>
  <c r="G18" i="6"/>
  <c r="F7" i="16" s="1"/>
  <c r="H18" i="6"/>
  <c r="G7" i="16" s="1"/>
  <c r="J18" i="6"/>
  <c r="I7" i="16" s="1"/>
  <c r="G38" i="6"/>
  <c r="F27" i="16" s="1"/>
  <c r="H38" i="6"/>
  <c r="G27" i="16" s="1"/>
  <c r="J38" i="6"/>
  <c r="I27" i="16" s="1"/>
  <c r="G39" i="6"/>
  <c r="F28" i="16" s="1"/>
  <c r="H39" i="6"/>
  <c r="G28" i="16" s="1"/>
  <c r="J39" i="6"/>
  <c r="I28" i="16" s="1"/>
  <c r="G40" i="6"/>
  <c r="J40" i="6"/>
  <c r="I29" i="16" s="1"/>
  <c r="G41" i="6"/>
  <c r="F30" i="16" s="1"/>
  <c r="H41" i="6"/>
  <c r="G30" i="16" s="1"/>
  <c r="J41" i="6"/>
  <c r="I30" i="16" s="1"/>
  <c r="G42" i="6"/>
  <c r="F31" i="16" s="1"/>
  <c r="H42" i="6"/>
  <c r="G31" i="16" s="1"/>
  <c r="J42" i="6"/>
  <c r="I31" i="16" s="1"/>
  <c r="G43" i="6"/>
  <c r="F32" i="16" s="1"/>
  <c r="H43" i="6"/>
  <c r="G32" i="16" s="1"/>
  <c r="J43" i="6"/>
  <c r="I32" i="16" s="1"/>
  <c r="G44" i="6"/>
  <c r="J44" i="6"/>
  <c r="I33" i="16" s="1"/>
  <c r="G45" i="6"/>
  <c r="F34" i="16" s="1"/>
  <c r="H45" i="6"/>
  <c r="G34" i="16" s="1"/>
  <c r="J45" i="6"/>
  <c r="I34" i="16" s="1"/>
  <c r="G46" i="6"/>
  <c r="F35" i="16" s="1"/>
  <c r="H46" i="6"/>
  <c r="G35" i="16" s="1"/>
  <c r="J46" i="6"/>
  <c r="I35" i="16" s="1"/>
  <c r="G47" i="6"/>
  <c r="F36" i="16" s="1"/>
  <c r="H47" i="6"/>
  <c r="G36" i="16" s="1"/>
  <c r="J47" i="6"/>
  <c r="I36" i="16" s="1"/>
  <c r="G48" i="6"/>
  <c r="J48" i="6"/>
  <c r="I37" i="16" s="1"/>
  <c r="G49" i="6"/>
  <c r="F38" i="16" s="1"/>
  <c r="H49" i="6"/>
  <c r="G38" i="16" s="1"/>
  <c r="J49" i="6"/>
  <c r="I38" i="16" s="1"/>
  <c r="G50" i="6"/>
  <c r="F39" i="16" s="1"/>
  <c r="H50" i="6"/>
  <c r="G39" i="16" s="1"/>
  <c r="J50" i="6"/>
  <c r="I39" i="16" s="1"/>
  <c r="G14" i="6"/>
  <c r="J14" i="6"/>
  <c r="I3" i="16" s="1"/>
  <c r="G15" i="6"/>
  <c r="J15" i="6"/>
  <c r="I4" i="16" s="1"/>
  <c r="G16" i="6"/>
  <c r="J16" i="6"/>
  <c r="I5" i="16" s="1"/>
  <c r="G51" i="6"/>
  <c r="J51" i="6"/>
  <c r="I40" i="16" s="1"/>
  <c r="G52" i="6"/>
  <c r="J52" i="6"/>
  <c r="I41" i="16" s="1"/>
  <c r="G53" i="6"/>
  <c r="J53" i="6"/>
  <c r="I42" i="16" s="1"/>
  <c r="G54" i="6"/>
  <c r="J54" i="6"/>
  <c r="I43" i="16" s="1"/>
  <c r="G55" i="6"/>
  <c r="J55" i="6"/>
  <c r="I44" i="16" s="1"/>
  <c r="G13" i="6"/>
  <c r="H13" i="6" l="1"/>
  <c r="G2" i="16" s="1"/>
  <c r="F2" i="16"/>
  <c r="H55" i="6"/>
  <c r="G44" i="16" s="1"/>
  <c r="F44" i="16"/>
  <c r="H54" i="6"/>
  <c r="G43" i="16" s="1"/>
  <c r="F43" i="16"/>
  <c r="H53" i="6"/>
  <c r="G42" i="16" s="1"/>
  <c r="F42" i="16"/>
  <c r="H52" i="6"/>
  <c r="G41" i="16" s="1"/>
  <c r="F41" i="16"/>
  <c r="H51" i="6"/>
  <c r="G40" i="16" s="1"/>
  <c r="F40" i="16"/>
  <c r="H16" i="6"/>
  <c r="G5" i="16" s="1"/>
  <c r="F5" i="16"/>
  <c r="H15" i="6"/>
  <c r="G4" i="16" s="1"/>
  <c r="F4" i="16"/>
  <c r="H14" i="6"/>
  <c r="G3" i="16" s="1"/>
  <c r="F3" i="16"/>
  <c r="H48" i="6"/>
  <c r="G37" i="16" s="1"/>
  <c r="F37" i="16"/>
  <c r="H44" i="6"/>
  <c r="G33" i="16" s="1"/>
  <c r="F33" i="16"/>
  <c r="H40" i="6"/>
  <c r="G29" i="16" s="1"/>
  <c r="F29" i="16"/>
  <c r="H17" i="6"/>
  <c r="G6" i="16" s="1"/>
  <c r="F6" i="16"/>
  <c r="H37" i="6"/>
  <c r="G26" i="16" s="1"/>
  <c r="F26" i="16"/>
  <c r="H36" i="6"/>
  <c r="G25" i="16" s="1"/>
  <c r="F25" i="16"/>
  <c r="H34" i="6"/>
  <c r="G23" i="16" s="1"/>
  <c r="F23" i="16"/>
  <c r="H33" i="6"/>
  <c r="G22" i="16" s="1"/>
  <c r="F22" i="16"/>
  <c r="H32" i="6"/>
  <c r="G21" i="16" s="1"/>
  <c r="F21" i="16"/>
  <c r="H31" i="6"/>
  <c r="G20" i="16" s="1"/>
  <c r="F20" i="16"/>
  <c r="H30" i="6"/>
  <c r="G19" i="16" s="1"/>
  <c r="F19" i="16"/>
  <c r="H29" i="6"/>
  <c r="G18" i="16" s="1"/>
  <c r="F18" i="16"/>
  <c r="H28" i="6"/>
  <c r="G17" i="16" s="1"/>
  <c r="F17" i="16"/>
  <c r="H26" i="6"/>
  <c r="G15" i="16" s="1"/>
  <c r="F15" i="16"/>
  <c r="H25" i="6"/>
  <c r="G14" i="16" s="1"/>
  <c r="F14" i="16"/>
  <c r="H24" i="6"/>
  <c r="G13" i="16" s="1"/>
  <c r="F13" i="16"/>
  <c r="H23" i="6"/>
  <c r="G12" i="16" s="1"/>
  <c r="F12" i="16"/>
  <c r="H22" i="6"/>
  <c r="G11" i="16" s="1"/>
  <c r="F11" i="16"/>
  <c r="H21" i="6"/>
  <c r="G10" i="16" s="1"/>
  <c r="F10" i="16"/>
  <c r="H20" i="6"/>
  <c r="G9" i="16" s="1"/>
  <c r="F9" i="16"/>
  <c r="F15" i="8"/>
  <c r="D2" i="17"/>
  <c r="H15" i="8"/>
  <c r="G2" i="17" s="1"/>
  <c r="F2" i="17"/>
  <c r="J15" i="8"/>
  <c r="I2" i="17" s="1"/>
  <c r="H2" i="17"/>
  <c r="F54" i="8"/>
  <c r="E41" i="17" s="1"/>
  <c r="D41" i="17"/>
  <c r="J52" i="8"/>
  <c r="I39" i="17" s="1"/>
  <c r="H39" i="17"/>
  <c r="H52" i="8"/>
  <c r="G39" i="17" s="1"/>
  <c r="F39" i="17"/>
  <c r="F52" i="8"/>
  <c r="E39" i="17" s="1"/>
  <c r="D39" i="17"/>
  <c r="J51" i="8"/>
  <c r="I38" i="17" s="1"/>
  <c r="H38" i="17"/>
  <c r="F50" i="8"/>
  <c r="E37" i="17" s="1"/>
  <c r="D37" i="17"/>
  <c r="H49" i="8"/>
  <c r="G36" i="17" s="1"/>
  <c r="F36" i="17"/>
  <c r="J48" i="8"/>
  <c r="I35" i="17" s="1"/>
  <c r="H35" i="17"/>
  <c r="F48" i="8"/>
  <c r="E35" i="17" s="1"/>
  <c r="D35" i="17"/>
  <c r="F46" i="8"/>
  <c r="E33" i="17" s="1"/>
  <c r="D33" i="17"/>
  <c r="J45" i="8"/>
  <c r="I32" i="17" s="1"/>
  <c r="H32" i="17"/>
  <c r="H44" i="8"/>
  <c r="G31" i="17" s="1"/>
  <c r="F31" i="17"/>
  <c r="F44" i="8"/>
  <c r="E31" i="17" s="1"/>
  <c r="D31" i="17"/>
  <c r="J42" i="8"/>
  <c r="I29" i="17" s="1"/>
  <c r="H29" i="17"/>
  <c r="F42" i="8"/>
  <c r="E29" i="17" s="1"/>
  <c r="D29" i="17"/>
  <c r="H41" i="8"/>
  <c r="G28" i="17" s="1"/>
  <c r="F28" i="17"/>
  <c r="F40" i="8"/>
  <c r="E27" i="17" s="1"/>
  <c r="D27" i="17"/>
  <c r="F38" i="8"/>
  <c r="E25" i="17" s="1"/>
  <c r="D25" i="17"/>
  <c r="J36" i="8"/>
  <c r="I23" i="17" s="1"/>
  <c r="H23" i="17"/>
  <c r="H36" i="8"/>
  <c r="G23" i="17" s="1"/>
  <c r="F23" i="17"/>
  <c r="F36" i="8"/>
  <c r="E23" i="17" s="1"/>
  <c r="D23" i="17"/>
  <c r="J35" i="8"/>
  <c r="I22" i="17" s="1"/>
  <c r="H22" i="17"/>
  <c r="F34" i="8"/>
  <c r="E21" i="17" s="1"/>
  <c r="D21" i="17"/>
  <c r="H33" i="8"/>
  <c r="G20" i="17" s="1"/>
  <c r="F20" i="17"/>
  <c r="J32" i="8"/>
  <c r="I19" i="17" s="1"/>
  <c r="H19" i="17"/>
  <c r="F32" i="8"/>
  <c r="E19" i="17" s="1"/>
  <c r="D19" i="17"/>
  <c r="F30" i="8"/>
  <c r="E17" i="17" s="1"/>
  <c r="D17" i="17"/>
  <c r="J29" i="8"/>
  <c r="I16" i="17" s="1"/>
  <c r="H16" i="17"/>
  <c r="H28" i="8"/>
  <c r="G15" i="17" s="1"/>
  <c r="F15" i="17"/>
  <c r="F28" i="8"/>
  <c r="E15" i="17" s="1"/>
  <c r="D15" i="17"/>
  <c r="J26" i="8"/>
  <c r="I13" i="17" s="1"/>
  <c r="H13" i="17"/>
  <c r="F26" i="8"/>
  <c r="E13" i="17" s="1"/>
  <c r="D13" i="17"/>
  <c r="H25" i="8"/>
  <c r="G12" i="17" s="1"/>
  <c r="F12" i="17"/>
  <c r="F24" i="8"/>
  <c r="E11" i="17" s="1"/>
  <c r="D11" i="17"/>
  <c r="F22" i="8"/>
  <c r="E9" i="17" s="1"/>
  <c r="D9" i="17"/>
  <c r="J20" i="8"/>
  <c r="I7" i="17" s="1"/>
  <c r="H7" i="17"/>
  <c r="H20" i="8"/>
  <c r="G7" i="17" s="1"/>
  <c r="F7" i="17"/>
  <c r="F20" i="8"/>
  <c r="E7" i="17" s="1"/>
  <c r="D7" i="17"/>
  <c r="J19" i="8"/>
  <c r="I6" i="17" s="1"/>
  <c r="H6" i="17"/>
  <c r="F18" i="8"/>
  <c r="E5" i="17" s="1"/>
  <c r="D5" i="17"/>
  <c r="H17" i="8"/>
  <c r="G4" i="17" s="1"/>
  <c r="F4" i="17"/>
  <c r="J16" i="8"/>
  <c r="I3" i="17" s="1"/>
  <c r="H3" i="17"/>
  <c r="F16" i="8"/>
  <c r="E3" i="17" s="1"/>
  <c r="D3" i="17"/>
  <c r="B9" i="15"/>
  <c r="G9" i="15" s="1"/>
  <c r="I2" i="16"/>
  <c r="B10" i="15"/>
  <c r="G10" i="15" s="1"/>
  <c r="B6" i="15"/>
  <c r="E2" i="17" l="1"/>
  <c r="B11" i="15"/>
  <c r="H9" i="15"/>
  <c r="I9" i="15" s="1"/>
  <c r="H10" i="15"/>
  <c r="I10" i="15" s="1"/>
  <c r="H6" i="15"/>
  <c r="I6" i="15" s="1"/>
  <c r="B8" i="15"/>
  <c r="B7" i="15"/>
  <c r="G6" i="15"/>
  <c r="H12" i="15" l="1"/>
  <c r="I12" i="15" s="1"/>
  <c r="G12" i="15"/>
  <c r="H11" i="15"/>
  <c r="I11" i="15" s="1"/>
  <c r="G11" i="15"/>
  <c r="G7" i="15"/>
  <c r="H7" i="15"/>
  <c r="I7" i="15" s="1"/>
  <c r="H8" i="15"/>
  <c r="I8" i="15" s="1"/>
  <c r="G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SCHUMACHER Britta</author>
  </authors>
  <commentList>
    <comment ref="E1" authorId="0" shapeId="0" xr:uid="{00000000-0006-0000-0100-000001000000}">
      <text>
        <r>
          <rPr>
            <b/>
            <sz val="9"/>
            <color indexed="81"/>
            <rFont val="Tahoma"/>
            <family val="2"/>
          </rPr>
          <t>SCHUMACHER Britta:</t>
        </r>
        <r>
          <rPr>
            <sz val="9"/>
            <color indexed="81"/>
            <rFont val="Tahoma"/>
            <family val="2"/>
          </rPr>
          <t xml:space="preserve">
the MAM programs also include SAM cases recovered from MAM to SAM which adds to the caseload of MAM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SCHUMACHER Britta</author>
  </authors>
  <commentList>
    <comment ref="B1" authorId="0" shapeId="0" xr:uid="{00000000-0006-0000-0300-000001000000}">
      <text>
        <r>
          <rPr>
            <b/>
            <sz val="9"/>
            <color indexed="81"/>
            <rFont val="Tahoma"/>
            <family val="2"/>
          </rPr>
          <t>SCHUMACHER Britta:</t>
        </r>
        <r>
          <rPr>
            <sz val="9"/>
            <color indexed="81"/>
            <rFont val="Tahoma"/>
            <family val="2"/>
          </rPr>
          <t xml:space="preserve">
for our supplies it makes more sense to calculate the  requirements first and then  calculating  the number of cartons / bags etc  because  for certain interventions the  amount / p / day  varies ( see below)</t>
        </r>
      </text>
    </comment>
  </commentList>
</comments>
</file>

<file path=xl/sharedStrings.xml><?xml version="1.0" encoding="utf-8"?>
<sst xmlns="http://schemas.openxmlformats.org/spreadsheetml/2006/main" count="157" uniqueCount="113">
  <si>
    <t>CMAM caseload calculations (SAM and MAM treatment)</t>
  </si>
  <si>
    <t>Children 6-59 months as persentage of total population, %</t>
  </si>
  <si>
    <t>Use proportion of children 6-59 months from the latest demographic survey. If no such data exists, estimate as 20% of the population (in low income countries only)</t>
  </si>
  <si>
    <t>Pregnant and lactating women as persentage of total population, %</t>
  </si>
  <si>
    <t>Use proportion of PLW from the latest demographic survey. If no such data exists, estimate as 5 % of the population (in low income countries only) - see Food and Nutrition Needs in emergencies, Annex 1: 2.4% pregant women, 2.6% lactating women</t>
  </si>
  <si>
    <t>Incident correction factor for SAM</t>
  </si>
  <si>
    <r>
      <t>For a year incidence correction factor is usually taken as 2.6 for SAM (</t>
    </r>
    <r>
      <rPr>
        <sz val="8"/>
        <rFont val="Calibri"/>
        <family val="2"/>
        <scheme val="minor"/>
      </rPr>
      <t>note:  this 2.6 is derived from the Garenne et al. 2009 paper outlining that a common estimate of the average duration of an untreated SAM episode is 7.5 months. Therefore 12 months / 7.5 = 1.6 . The full SAM burden is calcuated as per the followng: population 6-59m x [prevalence + (prevalence x incidence)]; where the incidence is 1.6, the calculation becomes: population 6-59m x [prevalence + (prevalence x 1.6)] which can be simplified to population 6-59m x prevalence x 2.6. This is the formualation used in this sheet.)</t>
    </r>
  </si>
  <si>
    <t>Duration of programme, months</t>
  </si>
  <si>
    <t>The caseload calculation is usually done for a year, however on some occasions (new emergency, shorter term response plan, etc.) it can be done for different duration</t>
  </si>
  <si>
    <t>Incident correction factor for MAM</t>
  </si>
  <si>
    <t>For a year incidence correction factor is usually taken as 2.6 for MAM. This number should be double checked with the cluster partners and adapted to the context when evidence suggests a different figure</t>
  </si>
  <si>
    <t>Expected programme coverage, %</t>
  </si>
  <si>
    <t>This is  mean coverage that is expected to be achieved by the program over the time period. To agree on expected coverage clusters usually take into account current capacity of the partners and their capacity to scale up. If mean coverage for the previous year is known, base your estimates on this number accounting for potential scale up/down.</t>
  </si>
  <si>
    <t>Expected SAM programme coverage, %</t>
  </si>
  <si>
    <t>Expected MAM programme coverage, %</t>
  </si>
  <si>
    <t>Admin 1</t>
  </si>
  <si>
    <t>Admin 2</t>
  </si>
  <si>
    <t>Population per admin 2 as of year you are doing calculations for</t>
  </si>
  <si>
    <t>GAM rate, % (WFH or MUAC, according to your admission criteria)</t>
  </si>
  <si>
    <t>SAM rate, %  (WFH or MUAC, according to your admission criteria)</t>
  </si>
  <si>
    <t>Children 6-59 mo in need of SAM management</t>
  </si>
  <si>
    <t>Cluster targeted caseload for SAM management</t>
  </si>
  <si>
    <t>Children 6-59 mo in need of MAM management</t>
  </si>
  <si>
    <t>Cluster targeted caseload for MAM management</t>
  </si>
  <si>
    <t>Acute malnutrition in PLW, %</t>
  </si>
  <si>
    <t>PLW in need of AM management</t>
  </si>
  <si>
    <t>Cluster targeted caseload for AM treatment in PLW</t>
  </si>
  <si>
    <t>Use Admin 1 names  from the CODs</t>
  </si>
  <si>
    <t>Use Admin 2 names  from the CODs</t>
  </si>
  <si>
    <t>Use data from the latest demographic survey, multiplied by calculated population growth rate for each year since then and taken into account displacement and migration in the target population. It is advisable to make sure that all clusters are using the same total population figures to estimate the caseload</t>
  </si>
  <si>
    <t>Use data from the latest nutrition survey taken into account seasonality. This is usually estimated using a nutritional anthropometry survey (e.g. a SMART survey). It is important that prevalence is estimated for the program's admitting case-definition.</t>
  </si>
  <si>
    <t>Use data from the latest nutrition survey taken into account seasonality. This is usually estimated using a nutritional anthropometry survey (e.g. a SMART survey). It is important that prevalence is estimated for the program's admitting case-definition. If only GAM data are available estimate SAM as 20% of GAM</t>
  </si>
  <si>
    <t>Automatic calculation</t>
  </si>
  <si>
    <t>Use data from the nutrition assessments or screening.  It is important that prevalence is estimated for the program's admitting case-definition.</t>
  </si>
  <si>
    <t>Preventative interventions caseload calculations</t>
  </si>
  <si>
    <t>BSFP</t>
  </si>
  <si>
    <t>[Enter here target population group name (ex. Children 6-23 mo)]</t>
  </si>
  <si>
    <t>Enter on the right proportion of targeted population from the latest demographic survey (%)</t>
  </si>
  <si>
    <t>This is  mean coverage that is expected to be achieved by the program over the time period. To agree on expected coverage clusters usually take into account current capacity and capacity to scale up. If mean coverage for the previous year is known, base your estimates on this number accounting for potential scale up/down.</t>
  </si>
  <si>
    <t>[Enter here activity 2 name (ex. IYCF counselling)]</t>
  </si>
  <si>
    <t>[Enter here target population group name (ex. Children 0-24 mo)]</t>
  </si>
  <si>
    <t>[Enter here activity 1 name (ex. MNPs distribution)]</t>
  </si>
  <si>
    <t>[Enter here target population group name (ex. Children 6-35 mo)]</t>
  </si>
  <si>
    <t>Selected supplies forecasting</t>
  </si>
  <si>
    <r>
      <rPr>
        <b/>
        <sz val="12"/>
        <color theme="5" tint="-0.249977111117893"/>
        <rFont val="Calibri"/>
        <family val="2"/>
        <scheme val="minor"/>
      </rPr>
      <t>Important note:</t>
    </r>
    <r>
      <rPr>
        <b/>
        <sz val="12"/>
        <color theme="1"/>
        <rFont val="Calibri"/>
        <family val="2"/>
        <scheme val="minor"/>
      </rPr>
      <t xml:space="preserve"> the purpose of this supplies calculator is to allow NCCs to oversee how many of the main commodities is needed to cover cluster targets. If it is to be used for programme planning it should be adapted</t>
    </r>
  </si>
  <si>
    <t>For supplies forecasting for the SAM treatment as per UNICEF recommendations, refer to "Nutrition supplies forecast sheet 2012" by UNICEF (available from UNICEF intranet)</t>
  </si>
  <si>
    <t>Programme</t>
  </si>
  <si>
    <t>Target, beneficiaries</t>
  </si>
  <si>
    <t>Supply item</t>
  </si>
  <si>
    <t>Number of items in one carton</t>
  </si>
  <si>
    <t>Number of items per one beneficiary</t>
  </si>
  <si>
    <t>Net weight of 1 carton, kg</t>
  </si>
  <si>
    <t>Total number of supply items needed</t>
  </si>
  <si>
    <t>Total number of cartons needed</t>
  </si>
  <si>
    <t>Total weight (net), Mt</t>
  </si>
  <si>
    <t>Comments and notes</t>
  </si>
  <si>
    <t>SAM treatment (outpatient), children 6-59 mo</t>
  </si>
  <si>
    <t>Therapeutic spread, sachet 92g/CAR-150</t>
  </si>
  <si>
    <t>UNICEF recommended supplies for treatment of one child is 136 sachets +10% leakage, amounting for total 150 sachets (one carton) per one child. Of 100 SAM cases it is expected that 80% will be referred to outpatient treatment and 20 % for inpatient care, that will later be transitioned to outpatient care, hence the supplies are calculated on 100% of the target</t>
  </si>
  <si>
    <t>Inpatient SAM treatment (phase 1), children 0-59 mo</t>
  </si>
  <si>
    <t>F-75 therap.diet,sachet, 102.5g/CAR-120</t>
  </si>
  <si>
    <t xml:space="preserve">UNICEF recommended supplies for treatment of one child is 12 sachets +10% leakage, amounting for total 13 sachets per one child. Of 100% SAM cases it is expected that 80% will be referred to outpatient treatment and 20 % for inpatient care, </t>
  </si>
  <si>
    <t>Inpatient SAM treatment (phase 2), children 0-59 mo</t>
  </si>
  <si>
    <t xml:space="preserve">  F-100 therap. diet, sachet,114g/CAR-90</t>
  </si>
  <si>
    <t xml:space="preserve">The provided calculation is for when inpatient care is followed by outpatient care with RUTF. It estimates the quantity needed to cobver transition and exceptions (children who are anable to take RUTF in phase 2). UNICEF recommended supplies for transitioning phase 2 of one child is 4 sachets +10% leakage, amounting for total 4.5 sachets per one child. Of 100% SAM cases it is expected that 80% will be referred to outpatient treatment and 20 % for inpatient care, </t>
  </si>
  <si>
    <t>MAM treatment, children 6-59 mo</t>
  </si>
  <si>
    <t xml:space="preserve">Supplementary spread,sachet 92g/CAR-150 </t>
  </si>
  <si>
    <t>While ready to use Ready to use LNSs are the standrad in emergencies, it is still possible that  CSB++/WSB++ is provided  /preferred ; Standard  ration would be 200 g /p/day ( includes provision for sharing) ; this needs to be added as an option</t>
  </si>
  <si>
    <t>AM treatment, PLW</t>
  </si>
  <si>
    <t xml:space="preserve">Supercereal (CSB+) /BAG-25kg </t>
  </si>
  <si>
    <t>The standard ration foresees Supercereal   200-250 g / p / d plus 20-25 g oil, amounting for about 15 kg of CSB+  (60% of one 25kg bag) per one woman per treatment</t>
  </si>
  <si>
    <t>BSFP, children</t>
  </si>
  <si>
    <t xml:space="preserve">Supercereal Plus (CSB++)/BAG-1,5KG </t>
  </si>
  <si>
    <t>Enter here number of items per beneficiary (agreed in country)</t>
  </si>
  <si>
    <r>
      <rPr>
        <b/>
        <sz val="12"/>
        <color theme="1"/>
        <rFont val="Calibri"/>
        <family val="2"/>
        <scheme val="minor"/>
      </rPr>
      <t>OR</t>
    </r>
    <r>
      <rPr>
        <sz val="12"/>
        <color theme="1"/>
        <rFont val="Calibri"/>
        <family val="2"/>
        <scheme val="minor"/>
      </rPr>
      <t xml:space="preserve"> Supplementary spread, pot. 325g/CAR-36</t>
    </r>
  </si>
  <si>
    <t>Medium quantity LNS  is usually given in 46 g ( 50 g) sachets / p / day  , however it can vary depending on resourses available</t>
  </si>
  <si>
    <t>IYCF-E (artificial feeding), children 0-5 months</t>
  </si>
  <si>
    <t>Enter here number of target beneficiaries</t>
  </si>
  <si>
    <t>Ready to use infant formula, bottle 200g / pack-6</t>
  </si>
  <si>
    <t>For calculating purposes, an average of 750ml per day of liquid formula is suggested (total 135 liter for 6 months)</t>
  </si>
  <si>
    <r>
      <rPr>
        <b/>
        <sz val="12"/>
        <color theme="1"/>
        <rFont val="Calibri"/>
        <family val="2"/>
        <scheme val="minor"/>
      </rPr>
      <t xml:space="preserve">OR </t>
    </r>
    <r>
      <rPr>
        <sz val="12"/>
        <color theme="1"/>
        <rFont val="Calibri"/>
        <family val="2"/>
        <scheme val="minor"/>
      </rPr>
      <t>Powdered infant formula / CAN 400g</t>
    </r>
  </si>
  <si>
    <t>For calculating purposes, an average of 50 cans with 400g powdered milk is suggested (total 20kg for 6 months).</t>
  </si>
  <si>
    <t>Row Labels</t>
  </si>
  <si>
    <t>Sum of Children 6-59 mo in need of SAM management</t>
  </si>
  <si>
    <t>Sum of Cluster targeted caseload for SAM management</t>
  </si>
  <si>
    <t>Sum of Children 6-59 mo in need of MAM management</t>
  </si>
  <si>
    <t>Sum of Cluster targeted caseload for MAM management</t>
  </si>
  <si>
    <t>Sum of PLW in need of AM management</t>
  </si>
  <si>
    <t>Sum of Cluster targeted caseload for AM treatment in PLW</t>
  </si>
  <si>
    <t>(blank)</t>
  </si>
  <si>
    <t>Grand Total</t>
  </si>
  <si>
    <t>Sum of [Enter here target population group name (ex. Children 6-23 mo)] in need of [Enter here  activity 1 name (ex. BSFP)]</t>
  </si>
  <si>
    <t>Sum of Cluster targeted caseload for [Enter here  activity 1 name (ex. BSFP)]</t>
  </si>
  <si>
    <t>Sum of [Enter here target population group name (ex. Children 0-24 mo)] in need of [Enter here activity 2 name (ex. IYCF counselling)]</t>
  </si>
  <si>
    <t>Sum of Cluster targeted caseload for [Enter here activity 2 name (ex. IYCF counselling)]</t>
  </si>
  <si>
    <t>Sum of [Enter here target population group name (ex. Children 6-35 mo)] in need of [Enter here activity 1 name (ex. MNPs distribution)]</t>
  </si>
  <si>
    <t>Sum of Cluster targeted caseload for [Enter here activity 1 name (ex. MNPs distribution)]</t>
  </si>
  <si>
    <t>Population</t>
  </si>
  <si>
    <t>GAM</t>
  </si>
  <si>
    <t>SAM</t>
  </si>
  <si>
    <t>SAM children in need</t>
  </si>
  <si>
    <t>SAM children target</t>
  </si>
  <si>
    <t>MAM children in need</t>
  </si>
  <si>
    <t>MAM children target</t>
  </si>
  <si>
    <t>PLW AM rate</t>
  </si>
  <si>
    <t>AM PLW in need</t>
  </si>
  <si>
    <t>AM PLW target</t>
  </si>
  <si>
    <t>BSFP in need</t>
  </si>
  <si>
    <t>BSFP target</t>
  </si>
  <si>
    <t>Intervention 1 in need</t>
  </si>
  <si>
    <t>Intervention 1 target</t>
  </si>
  <si>
    <t>Intervention 2 in need</t>
  </si>
  <si>
    <t>Intervention 2 target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</si>
</sst>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2"/>
      <color theme="1"/>
      <name val="Times New Roman"/>
      <family val="2"/>
    </font>
    <font>
      <sz val="10"/>
      <color theme="1"/>
      <name val="Tahoma"/>
      <family val="2"/>
    </font>
    <font>
      <i/>
      <sz val="10"/>
      <color theme="1"/>
      <name val="Tahoma"/>
      <family val="2"/>
    </font>
    <font>
      <sz val="10"/>
      <name val="Tahoma"/>
      <family val="2"/>
    </font>
    <font>
      <i/>
      <sz val="10"/>
      <name val="Tahoma"/>
      <family val="2"/>
    </font>
    <font>
      <i/>
      <sz val="9"/>
      <name val="Tahoma"/>
      <family val="2"/>
    </font>
    <font>
      <sz val="9"/>
      <name val="Tahoma"/>
      <family val="2"/>
    </font>
    <font>
      <sz val="10"/>
      <color rgb="FFFF0000"/>
      <name val="Tahoma"/>
      <family val="2"/>
    </font>
    <font>
      <i/>
      <sz val="10"/>
      <color theme="0"/>
      <name val="Tahoma"/>
      <family val="2"/>
    </font>
    <font>
      <sz val="10"/>
      <color theme="1"/>
      <name val="Calibri"/>
      <family val="2"/>
      <scheme val="minor"/>
    </font>
    <font>
      <i/>
      <sz val="10"/>
      <name val="Calibri"/>
      <family val="2"/>
      <scheme val="minor"/>
    </font>
    <font>
      <sz val="10"/>
      <name val="Calibri"/>
      <family val="2"/>
      <scheme val="minor"/>
    </font>
    <font>
      <i/>
      <sz val="10"/>
      <color theme="1"/>
      <name val="Calibri"/>
      <family val="2"/>
      <scheme val="minor"/>
    </font>
    <font>
      <i/>
      <sz val="9"/>
      <name val="Calibri"/>
      <family val="2"/>
      <scheme val="minor"/>
    </font>
    <font>
      <sz val="9"/>
      <name val="Calibri"/>
      <family val="2"/>
      <scheme val="minor"/>
    </font>
    <font>
      <b/>
      <sz val="16"/>
      <color rgb="FF0070C0"/>
      <name val="Calibri"/>
      <family val="2"/>
      <scheme val="minor"/>
    </font>
    <font>
      <sz val="8"/>
      <name val="Calibri"/>
      <family val="2"/>
      <scheme val="minor"/>
    </font>
    <font>
      <sz val="12"/>
      <name val="Calibri"/>
      <family val="2"/>
      <scheme val="minor"/>
    </font>
    <font>
      <b/>
      <i/>
      <sz val="10"/>
      <color theme="0"/>
      <name val="Tahoma"/>
      <family val="2"/>
    </font>
    <font>
      <sz val="12"/>
      <color theme="1"/>
      <name val="Calibri"/>
      <family val="2"/>
      <scheme val="minor"/>
    </font>
    <font>
      <b/>
      <sz val="12"/>
      <color theme="1"/>
      <name val="Calibri"/>
      <family val="2"/>
      <scheme val="minor"/>
    </font>
    <font>
      <b/>
      <sz val="12"/>
      <color theme="5" tint="-0.249977111117893"/>
      <name val="Calibri"/>
      <family val="2"/>
      <scheme val="minor"/>
    </font>
    <font>
      <sz val="12"/>
      <color theme="0"/>
      <name val="Calibri"/>
      <family val="2"/>
      <scheme val="minor"/>
    </font>
    <font>
      <sz val="12"/>
      <color rgb="FFFF0000"/>
      <name val="Calibri"/>
      <family val="2"/>
      <scheme val="minor"/>
    </font>
    <font>
      <b/>
      <sz val="12"/>
      <color theme="0"/>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4"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right/>
      <top style="thin">
        <color indexed="64"/>
      </top>
      <bottom style="thin">
        <color indexed="64"/>
      </bottom>
      <diagonal/>
    </border>
    <border>
      <left style="thin">
        <color rgb="FFFF0000"/>
      </left>
      <right style="thin">
        <color rgb="FFFF0000"/>
      </right>
      <top/>
      <bottom style="thin">
        <color rgb="FFFF0000"/>
      </bottom>
      <diagonal/>
    </border>
    <border>
      <left style="thin">
        <color rgb="FFFF0000"/>
      </left>
      <right/>
      <top/>
      <bottom style="thin">
        <color rgb="FFFF0000"/>
      </bottom>
      <diagonal/>
    </border>
    <border>
      <left/>
      <right style="thin">
        <color rgb="FFFF0000"/>
      </right>
      <top style="thin">
        <color indexed="64"/>
      </top>
      <bottom style="thin">
        <color indexed="64"/>
      </bottom>
      <diagonal/>
    </border>
    <border>
      <left/>
      <right style="thin">
        <color rgb="FFFF0000"/>
      </right>
      <top style="thin">
        <color rgb="FFFF0000"/>
      </top>
      <bottom style="thin">
        <color rgb="FFFF000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123">
    <xf numFmtId="0" fontId="0" fillId="0" borderId="0" xfId="0"/>
    <xf numFmtId="0" fontId="1" fillId="0" borderId="0" xfId="0" applyFont="1"/>
    <xf numFmtId="3" fontId="1" fillId="0" borderId="0" xfId="0" applyNumberFormat="1" applyFont="1"/>
    <xf numFmtId="0" fontId="2" fillId="0" borderId="0" xfId="0" applyFont="1" applyAlignment="1">
      <alignment horizontal="center" vertical="center" wrapText="1"/>
    </xf>
    <xf numFmtId="3" fontId="3" fillId="2" borderId="2" xfId="0" applyNumberFormat="1" applyFont="1" applyFill="1" applyBorder="1"/>
    <xf numFmtId="3" fontId="3" fillId="2" borderId="1" xfId="0" applyNumberFormat="1" applyFont="1" applyFill="1" applyBorder="1"/>
    <xf numFmtId="0" fontId="4" fillId="0" borderId="0" xfId="0" applyFont="1" applyFill="1" applyAlignment="1">
      <alignment horizontal="center" vertical="center"/>
    </xf>
    <xf numFmtId="0" fontId="3" fillId="0" borderId="0" xfId="0" applyFont="1"/>
    <xf numFmtId="3" fontId="3" fillId="0" borderId="4" xfId="0" applyNumberFormat="1" applyFont="1" applyBorder="1"/>
    <xf numFmtId="0" fontId="5" fillId="0" borderId="0" xfId="0" applyFont="1" applyFill="1" applyAlignment="1">
      <alignment horizontal="center" vertical="center" wrapText="1"/>
    </xf>
    <xf numFmtId="3" fontId="6" fillId="3"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3" fontId="3" fillId="0" borderId="6" xfId="0" applyNumberFormat="1" applyFont="1" applyBorder="1"/>
    <xf numFmtId="0" fontId="2" fillId="4" borderId="1" xfId="0"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3" fontId="2" fillId="6"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0" borderId="0" xfId="0" applyFont="1" applyFill="1"/>
    <xf numFmtId="0" fontId="2" fillId="0" borderId="0" xfId="0" applyFont="1" applyFill="1" applyAlignment="1">
      <alignment horizontal="center" vertical="center" wrapText="1"/>
    </xf>
    <xf numFmtId="0" fontId="3" fillId="0" borderId="0" xfId="0" applyFont="1" applyFill="1"/>
    <xf numFmtId="164" fontId="1" fillId="0" borderId="0" xfId="0" applyNumberFormat="1" applyFont="1" applyFill="1" applyBorder="1"/>
    <xf numFmtId="3" fontId="7" fillId="0" borderId="0" xfId="0" applyNumberFormat="1" applyFont="1" applyFill="1" applyBorder="1" applyAlignment="1">
      <alignment vertical="center" wrapText="1"/>
    </xf>
    <xf numFmtId="3" fontId="3" fillId="0" borderId="0" xfId="0" applyNumberFormat="1" applyFont="1" applyFill="1" applyBorder="1" applyAlignment="1">
      <alignment vertical="center" wrapText="1"/>
    </xf>
    <xf numFmtId="0" fontId="8" fillId="4" borderId="1" xfId="0" applyFont="1" applyFill="1" applyBorder="1" applyAlignment="1">
      <alignment horizontal="center" vertical="center" wrapText="1"/>
    </xf>
    <xf numFmtId="164" fontId="1" fillId="0" borderId="9" xfId="0" applyNumberFormat="1" applyFont="1" applyBorder="1"/>
    <xf numFmtId="3" fontId="1" fillId="0" borderId="9" xfId="0" applyNumberFormat="1" applyFont="1" applyBorder="1"/>
    <xf numFmtId="0" fontId="3" fillId="0" borderId="6" xfId="0" applyFont="1" applyFill="1" applyBorder="1" applyAlignment="1">
      <alignment horizontal="left" vertical="center"/>
    </xf>
    <xf numFmtId="0" fontId="3" fillId="0" borderId="4" xfId="0" applyFont="1" applyBorder="1" applyAlignment="1">
      <alignment horizontal="left"/>
    </xf>
    <xf numFmtId="9" fontId="1" fillId="0" borderId="9" xfId="0" applyNumberFormat="1" applyFont="1" applyBorder="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pivotButton="1" applyAlignment="1">
      <alignment wrapText="1"/>
    </xf>
    <xf numFmtId="0" fontId="0" fillId="0" borderId="0" xfId="0" applyAlignment="1">
      <alignment wrapText="1"/>
    </xf>
    <xf numFmtId="0" fontId="0" fillId="0" borderId="0" xfId="0" applyAlignment="1">
      <alignment horizontal="center" wrapText="1"/>
    </xf>
    <xf numFmtId="0" fontId="0" fillId="0" borderId="0" xfId="0" applyNumberFormat="1" applyAlignment="1">
      <alignment horizontal="center"/>
    </xf>
    <xf numFmtId="0" fontId="0" fillId="0" borderId="0" xfId="0" applyAlignment="1">
      <alignment horizontal="center"/>
    </xf>
    <xf numFmtId="0" fontId="9" fillId="0" borderId="0" xfId="0" applyFont="1"/>
    <xf numFmtId="3" fontId="9" fillId="0" borderId="0" xfId="0" applyNumberFormat="1" applyFont="1"/>
    <xf numFmtId="0" fontId="9" fillId="0" borderId="0" xfId="0" applyFont="1" applyFill="1"/>
    <xf numFmtId="0" fontId="10" fillId="4" borderId="1" xfId="0" applyFont="1" applyFill="1" applyBorder="1" applyAlignment="1">
      <alignment horizontal="center" vertical="center" wrapText="1"/>
    </xf>
    <xf numFmtId="164" fontId="9" fillId="0" borderId="4" xfId="0" applyNumberFormat="1" applyFont="1" applyBorder="1"/>
    <xf numFmtId="165" fontId="9" fillId="0" borderId="4" xfId="0" applyNumberFormat="1" applyFont="1" applyBorder="1"/>
    <xf numFmtId="3" fontId="9" fillId="0" borderId="4" xfId="0" applyNumberFormat="1" applyFont="1" applyBorder="1"/>
    <xf numFmtId="9" fontId="9" fillId="0" borderId="4" xfId="0" applyNumberFormat="1" applyFont="1" applyBorder="1"/>
    <xf numFmtId="0" fontId="12" fillId="4" borderId="1" xfId="0" applyFont="1" applyFill="1" applyBorder="1" applyAlignment="1">
      <alignment horizontal="center" vertical="center" wrapText="1"/>
    </xf>
    <xf numFmtId="3" fontId="12" fillId="4"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3" fontId="12" fillId="6" borderId="1"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Alignment="1">
      <alignment horizontal="center" vertical="center" wrapText="1"/>
    </xf>
    <xf numFmtId="0" fontId="13" fillId="3" borderId="1" xfId="0" applyFont="1" applyFill="1" applyBorder="1" applyAlignment="1">
      <alignment horizontal="center" vertical="center" wrapText="1"/>
    </xf>
    <xf numFmtId="3" fontId="14" fillId="3" borderId="1"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13" fillId="3" borderId="0" xfId="0" applyFont="1" applyFill="1" applyBorder="1" applyAlignment="1">
      <alignment horizontal="center" vertical="center" wrapText="1"/>
    </xf>
    <xf numFmtId="0" fontId="11" fillId="0" borderId="6" xfId="0" applyFont="1" applyFill="1" applyBorder="1" applyAlignment="1">
      <alignment horizontal="left" vertical="center"/>
    </xf>
    <xf numFmtId="3" fontId="11" fillId="0" borderId="6" xfId="0" applyNumberFormat="1" applyFont="1" applyBorder="1"/>
    <xf numFmtId="164" fontId="9" fillId="0" borderId="6" xfId="0" applyNumberFormat="1" applyFont="1" applyBorder="1"/>
    <xf numFmtId="164" fontId="9" fillId="0" borderId="7" xfId="0" applyNumberFormat="1" applyFont="1" applyBorder="1"/>
    <xf numFmtId="3" fontId="11" fillId="2" borderId="1" xfId="0" applyNumberFormat="1" applyFont="1" applyFill="1" applyBorder="1"/>
    <xf numFmtId="0" fontId="10" fillId="0" borderId="0" xfId="0" applyFont="1" applyFill="1" applyAlignment="1">
      <alignment horizontal="center" vertical="center"/>
    </xf>
    <xf numFmtId="0" fontId="11" fillId="0" borderId="4" xfId="0" applyFont="1" applyBorder="1" applyAlignment="1">
      <alignment horizontal="left"/>
    </xf>
    <xf numFmtId="3" fontId="11" fillId="0" borderId="4" xfId="0" applyNumberFormat="1" applyFont="1" applyBorder="1"/>
    <xf numFmtId="0" fontId="11" fillId="0" borderId="0" xfId="0" applyFont="1" applyFill="1"/>
    <xf numFmtId="0" fontId="11" fillId="0" borderId="0" xfId="0" applyFont="1"/>
    <xf numFmtId="0" fontId="15" fillId="0" borderId="0" xfId="0" applyFont="1"/>
    <xf numFmtId="0" fontId="0" fillId="2" borderId="0" xfId="0" applyFill="1"/>
    <xf numFmtId="0" fontId="19" fillId="0" borderId="0" xfId="0" applyFont="1"/>
    <xf numFmtId="0" fontId="20" fillId="0" borderId="0" xfId="0" applyFont="1"/>
    <xf numFmtId="0" fontId="19" fillId="0" borderId="0" xfId="0" applyFont="1" applyAlignment="1">
      <alignment wrapText="1"/>
    </xf>
    <xf numFmtId="0" fontId="19" fillId="3" borderId="1" xfId="0" applyFont="1" applyFill="1" applyBorder="1"/>
    <xf numFmtId="3" fontId="19" fillId="3" borderId="1" xfId="0" applyNumberFormat="1" applyFont="1" applyFill="1" applyBorder="1"/>
    <xf numFmtId="0" fontId="19" fillId="3" borderId="10" xfId="0" applyFont="1" applyFill="1" applyBorder="1"/>
    <xf numFmtId="3" fontId="19" fillId="3" borderId="10" xfId="0" applyNumberFormat="1" applyFont="1" applyFill="1" applyBorder="1"/>
    <xf numFmtId="0" fontId="19" fillId="3" borderId="3" xfId="0" applyFont="1" applyFill="1" applyBorder="1"/>
    <xf numFmtId="0" fontId="23" fillId="0" borderId="4" xfId="0" applyFont="1" applyBorder="1" applyAlignment="1">
      <alignment wrapText="1"/>
    </xf>
    <xf numFmtId="0" fontId="19" fillId="3" borderId="12" xfId="0" applyFont="1" applyFill="1" applyBorder="1"/>
    <xf numFmtId="0" fontId="19" fillId="3" borderId="14" xfId="0" applyFont="1" applyFill="1" applyBorder="1"/>
    <xf numFmtId="0" fontId="19" fillId="3" borderId="11" xfId="0" applyFont="1" applyFill="1" applyBorder="1"/>
    <xf numFmtId="0" fontId="23" fillId="0" borderId="6" xfId="0" applyFont="1" applyBorder="1" applyAlignment="1">
      <alignment wrapText="1"/>
    </xf>
    <xf numFmtId="0" fontId="19" fillId="3" borderId="15" xfId="0" applyFont="1" applyFill="1" applyBorder="1"/>
    <xf numFmtId="3" fontId="19" fillId="3" borderId="13" xfId="0" applyNumberFormat="1" applyFont="1" applyFill="1" applyBorder="1"/>
    <xf numFmtId="0" fontId="19" fillId="3" borderId="2" xfId="0" applyFont="1" applyFill="1" applyBorder="1"/>
    <xf numFmtId="0" fontId="20" fillId="3" borderId="13" xfId="0" applyFont="1" applyFill="1" applyBorder="1"/>
    <xf numFmtId="3" fontId="19" fillId="3" borderId="2" xfId="0" applyNumberFormat="1" applyFont="1" applyFill="1" applyBorder="1"/>
    <xf numFmtId="0" fontId="22" fillId="7" borderId="20" xfId="0" applyFont="1" applyFill="1" applyBorder="1" applyAlignment="1">
      <alignment horizontal="center" wrapText="1"/>
    </xf>
    <xf numFmtId="0" fontId="22" fillId="7" borderId="21" xfId="0" applyFont="1" applyFill="1" applyBorder="1" applyAlignment="1">
      <alignment horizontal="center" wrapText="1"/>
    </xf>
    <xf numFmtId="0" fontId="22" fillId="7" borderId="22" xfId="0" applyFont="1" applyFill="1" applyBorder="1" applyAlignment="1">
      <alignment horizontal="center" wrapText="1"/>
    </xf>
    <xf numFmtId="0" fontId="24" fillId="7" borderId="20" xfId="0" applyFont="1" applyFill="1" applyBorder="1" applyAlignment="1">
      <alignment horizontal="center" wrapText="1"/>
    </xf>
    <xf numFmtId="0" fontId="24" fillId="7" borderId="21" xfId="0" applyFont="1" applyFill="1" applyBorder="1" applyAlignment="1">
      <alignment horizontal="center" wrapText="1"/>
    </xf>
    <xf numFmtId="3" fontId="20" fillId="3" borderId="19" xfId="0" applyNumberFormat="1" applyFont="1" applyFill="1" applyBorder="1"/>
    <xf numFmtId="3" fontId="20" fillId="3" borderId="2" xfId="0" applyNumberFormat="1" applyFont="1" applyFill="1" applyBorder="1"/>
    <xf numFmtId="3" fontId="20" fillId="3" borderId="16" xfId="0" applyNumberFormat="1" applyFont="1" applyFill="1" applyBorder="1"/>
    <xf numFmtId="3" fontId="20" fillId="3" borderId="1" xfId="0" applyNumberFormat="1" applyFont="1" applyFill="1" applyBorder="1"/>
    <xf numFmtId="3" fontId="20" fillId="3" borderId="17" xfId="0" applyNumberFormat="1" applyFont="1" applyFill="1" applyBorder="1"/>
    <xf numFmtId="3" fontId="20" fillId="3" borderId="18" xfId="0" applyNumberFormat="1" applyFont="1" applyFill="1" applyBorder="1"/>
    <xf numFmtId="166" fontId="19" fillId="3" borderId="12" xfId="0" applyNumberFormat="1" applyFont="1" applyFill="1" applyBorder="1"/>
    <xf numFmtId="3" fontId="20" fillId="3" borderId="12" xfId="0" applyNumberFormat="1" applyFont="1" applyFill="1" applyBorder="1"/>
    <xf numFmtId="3" fontId="20" fillId="3" borderId="3" xfId="0" applyNumberFormat="1" applyFont="1" applyFill="1" applyBorder="1"/>
    <xf numFmtId="0" fontId="19" fillId="3" borderId="1" xfId="0" applyFont="1" applyFill="1" applyBorder="1" applyAlignment="1">
      <alignment wrapText="1"/>
    </xf>
    <xf numFmtId="0" fontId="24" fillId="7" borderId="22" xfId="0" applyFont="1" applyFill="1" applyBorder="1" applyAlignment="1">
      <alignment horizontal="center" wrapText="1"/>
    </xf>
    <xf numFmtId="3" fontId="20" fillId="3" borderId="23" xfId="0" applyNumberFormat="1" applyFont="1" applyFill="1" applyBorder="1"/>
    <xf numFmtId="0" fontId="22" fillId="7" borderId="1" xfId="0" applyFont="1" applyFill="1" applyBorder="1" applyAlignment="1">
      <alignment horizontal="center" wrapText="1"/>
    </xf>
    <xf numFmtId="0" fontId="17" fillId="3" borderId="2" xfId="0" applyFont="1" applyFill="1" applyBorder="1"/>
    <xf numFmtId="164" fontId="9" fillId="0" borderId="4" xfId="0" applyNumberFormat="1" applyFont="1" applyFill="1" applyBorder="1"/>
    <xf numFmtId="0" fontId="10" fillId="0" borderId="0" xfId="0" applyFont="1" applyFill="1" applyBorder="1" applyAlignment="1">
      <alignment horizontal="center" vertical="center" wrapText="1"/>
    </xf>
    <xf numFmtId="9" fontId="9" fillId="0" borderId="0" xfId="0" applyNumberFormat="1" applyFont="1" applyFill="1" applyBorder="1"/>
    <xf numFmtId="0" fontId="23" fillId="3" borderId="1" xfId="0" applyFont="1" applyFill="1" applyBorder="1" applyAlignment="1">
      <alignment wrapText="1"/>
    </xf>
    <xf numFmtId="0" fontId="17" fillId="3" borderId="1" xfId="0" applyFont="1" applyFill="1" applyBorder="1" applyAlignment="1">
      <alignment wrapText="1"/>
    </xf>
    <xf numFmtId="3" fontId="19" fillId="0" borderId="0" xfId="0" applyNumberFormat="1" applyFont="1"/>
    <xf numFmtId="3" fontId="11" fillId="3" borderId="3" xfId="0" applyNumberFormat="1" applyFont="1" applyFill="1" applyBorder="1" applyAlignment="1">
      <alignment horizontal="left" vertical="center" wrapText="1"/>
    </xf>
    <xf numFmtId="3" fontId="11" fillId="3" borderId="5" xfId="0" applyNumberFormat="1" applyFont="1" applyFill="1" applyBorder="1" applyAlignment="1">
      <alignment horizontal="left" vertical="center" wrapText="1"/>
    </xf>
    <xf numFmtId="3" fontId="11" fillId="3" borderId="8" xfId="0" applyNumberFormat="1" applyFont="1" applyFill="1" applyBorder="1" applyAlignment="1">
      <alignment horizontal="left" vertical="center" wrapText="1"/>
    </xf>
    <xf numFmtId="0" fontId="11" fillId="0" borderId="0" xfId="0" applyFont="1" applyAlignment="1">
      <alignment wrapText="1"/>
    </xf>
    <xf numFmtId="0" fontId="17" fillId="0" borderId="0" xfId="0" applyFont="1" applyAlignment="1"/>
    <xf numFmtId="3" fontId="11" fillId="3" borderId="1" xfId="0" applyNumberFormat="1" applyFont="1" applyFill="1" applyBorder="1" applyAlignment="1">
      <alignment horizontal="left" vertical="center" wrapText="1"/>
    </xf>
    <xf numFmtId="3" fontId="11" fillId="3" borderId="3" xfId="0" applyNumberFormat="1" applyFont="1" applyFill="1" applyBorder="1" applyAlignment="1">
      <alignment horizontal="left" vertical="center" wrapText="1"/>
    </xf>
    <xf numFmtId="3" fontId="11" fillId="3" borderId="5" xfId="0" applyNumberFormat="1" applyFont="1" applyFill="1" applyBorder="1" applyAlignment="1">
      <alignment horizontal="left" vertical="center" wrapText="1"/>
    </xf>
    <xf numFmtId="3" fontId="11" fillId="3" borderId="8" xfId="0" applyNumberFormat="1" applyFont="1" applyFill="1" applyBorder="1" applyAlignment="1">
      <alignment horizontal="left" vertical="center" wrapText="1"/>
    </xf>
    <xf numFmtId="3" fontId="11" fillId="0" borderId="0" xfId="0" applyNumberFormat="1" applyFont="1" applyFill="1" applyBorder="1" applyAlignment="1">
      <alignment horizontal="left" vertical="center" wrapText="1"/>
    </xf>
    <xf numFmtId="0" fontId="18" fillId="5" borderId="1" xfId="0" applyFont="1" applyFill="1" applyBorder="1" applyAlignment="1">
      <alignment horizontal="center" vertical="center" wrapText="1"/>
    </xf>
    <xf numFmtId="3" fontId="3" fillId="3" borderId="1" xfId="0" applyNumberFormat="1" applyFont="1" applyFill="1" applyBorder="1" applyAlignment="1">
      <alignment horizontal="left" vertical="center" wrapText="1"/>
    </xf>
  </cellXfs>
  <cellStyles count="1">
    <cellStyle name="Normal" xfId="0" builtinId="0"/>
  </cellStyles>
  <dxfs count="6">
    <dxf>
      <alignment wrapText="1" readingOrder="0"/>
    </dxf>
    <dxf>
      <alignment wrapText="1" readingOrder="0"/>
    </dxf>
    <dxf>
      <alignment wrapText="1" readingOrder="0"/>
    </dxf>
    <dxf>
      <alignment wrapText="1"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2.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247650</xdr:colOff>
      <xdr:row>2</xdr:row>
      <xdr:rowOff>95251</xdr:rowOff>
    </xdr:from>
    <xdr:to>
      <xdr:col>12</xdr:col>
      <xdr:colOff>428625</xdr:colOff>
      <xdr:row>25</xdr:row>
      <xdr:rowOff>161926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47650" y="495301"/>
          <a:ext cx="8410575" cy="46672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2400" b="1">
            <a:solidFill>
              <a:srgbClr val="0070C0"/>
            </a:solidFill>
            <a:effectLst/>
            <a:latin typeface="+mn-lt"/>
            <a:ea typeface="+mn-ea"/>
            <a:cs typeface="+mn-cs"/>
          </a:endParaRPr>
        </a:p>
        <a:p>
          <a:pPr algn="ctr"/>
          <a:endParaRPr lang="en-GB" sz="2400" b="1">
            <a:solidFill>
              <a:srgbClr val="0070C0"/>
            </a:solidFill>
            <a:effectLst/>
            <a:latin typeface="+mn-lt"/>
            <a:ea typeface="+mn-ea"/>
            <a:cs typeface="+mn-cs"/>
          </a:endParaRPr>
        </a:p>
        <a:p>
          <a:pPr algn="ctr"/>
          <a:endParaRPr lang="en-GB" sz="2400" b="1">
            <a:solidFill>
              <a:srgbClr val="0070C0"/>
            </a:solidFill>
            <a:effectLst/>
            <a:latin typeface="+mn-lt"/>
            <a:ea typeface="+mn-ea"/>
            <a:cs typeface="+mn-cs"/>
          </a:endParaRPr>
        </a:p>
        <a:p>
          <a:pPr algn="ctr"/>
          <a:r>
            <a:rPr lang="en-GB" sz="2400" b="1">
              <a:solidFill>
                <a:srgbClr val="0070C0"/>
              </a:solidFill>
              <a:effectLst/>
              <a:latin typeface="+mn-lt"/>
              <a:ea typeface="+mn-ea"/>
              <a:cs typeface="+mn-cs"/>
            </a:rPr>
            <a:t>Nutrition Cluster Caseload calculation tool, v1.0</a:t>
          </a:r>
        </a:p>
        <a:p>
          <a:endParaRPr lang="en-US" sz="2400" b="1">
            <a:solidFill>
              <a:schemeClr val="accent3">
                <a:lumMod val="50000"/>
              </a:schemeClr>
            </a:solidFill>
            <a:effectLst/>
            <a:latin typeface="+mn-lt"/>
            <a:ea typeface="+mn-ea"/>
            <a:cs typeface="+mn-cs"/>
          </a:endParaRPr>
        </a:p>
        <a:p>
          <a:r>
            <a:rPr lang="en-GB" sz="1100">
              <a:solidFill>
                <a:schemeClr val="dk1"/>
              </a:solidFill>
              <a:effectLst/>
              <a:latin typeface="+mn-lt"/>
              <a:ea typeface="+mn-ea"/>
              <a:cs typeface="+mn-cs"/>
            </a:rPr>
            <a:t>There are four different sheets in the tool:</a:t>
          </a:r>
        </a:p>
        <a:p>
          <a:endParaRPr lang="en-US" sz="1100">
            <a:solidFill>
              <a:schemeClr val="dk1"/>
            </a:solidFill>
            <a:effectLst/>
            <a:latin typeface="+mn-lt"/>
            <a:ea typeface="+mn-ea"/>
            <a:cs typeface="+mn-cs"/>
          </a:endParaRPr>
        </a:p>
        <a:p>
          <a:pPr lvl="0"/>
          <a:r>
            <a:rPr lang="en-GB" sz="1100" b="1">
              <a:solidFill>
                <a:schemeClr val="dk1"/>
              </a:solidFill>
              <a:effectLst/>
              <a:latin typeface="+mn-lt"/>
              <a:ea typeface="+mn-ea"/>
              <a:cs typeface="+mn-cs"/>
            </a:rPr>
            <a:t>CMAM</a:t>
          </a:r>
          <a:r>
            <a:rPr lang="en-GB" sz="1100">
              <a:solidFill>
                <a:schemeClr val="dk1"/>
              </a:solidFill>
              <a:effectLst/>
              <a:latin typeface="+mn-lt"/>
              <a:ea typeface="+mn-ea"/>
              <a:cs typeface="+mn-cs"/>
            </a:rPr>
            <a:t> – to calculate caseload for SAM and MAM treatment in children 6-59 months and AM treatment in pregnant and lactating women (PLW). The data to be entered per admin 2 level (ex. district, county).</a:t>
          </a:r>
        </a:p>
        <a:p>
          <a:pPr lvl="0"/>
          <a:endParaRPr lang="en-US" sz="1100">
            <a:solidFill>
              <a:schemeClr val="dk1"/>
            </a:solidFill>
            <a:effectLst/>
            <a:latin typeface="+mn-lt"/>
            <a:ea typeface="+mn-ea"/>
            <a:cs typeface="+mn-cs"/>
          </a:endParaRPr>
        </a:p>
        <a:p>
          <a:pPr lvl="0"/>
          <a:r>
            <a:rPr lang="en-GB" sz="1100" b="1">
              <a:solidFill>
                <a:schemeClr val="dk1"/>
              </a:solidFill>
              <a:effectLst/>
              <a:latin typeface="+mn-lt"/>
              <a:ea typeface="+mn-ea"/>
              <a:cs typeface="+mn-cs"/>
            </a:rPr>
            <a:t>Other interventions</a:t>
          </a:r>
          <a:r>
            <a:rPr lang="en-GB" sz="1100">
              <a:solidFill>
                <a:schemeClr val="dk1"/>
              </a:solidFill>
              <a:effectLst/>
              <a:latin typeface="+mn-lt"/>
              <a:ea typeface="+mn-ea"/>
              <a:cs typeface="+mn-cs"/>
            </a:rPr>
            <a:t> – to calculate caseload for all other Nutrition Cluster interventions such as IYCF counselling, Blanket supplementary feeding programmes, micronutrient supplementation and others. The data to be entered per admin 2 level (ex. district, county).</a:t>
          </a:r>
        </a:p>
        <a:p>
          <a:pPr lvl="0"/>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Selected supplies </a:t>
          </a:r>
          <a:r>
            <a:rPr lang="en-GB" sz="1100">
              <a:solidFill>
                <a:schemeClr val="dk1"/>
              </a:solidFill>
              <a:effectLst/>
              <a:latin typeface="+mn-lt"/>
              <a:ea typeface="+mn-ea"/>
              <a:cs typeface="+mn-cs"/>
            </a:rPr>
            <a:t>– to facilitate estimation of main nutrition supplies (for SAM and MAM treatment, BSFP and artificial feeding).</a:t>
          </a:r>
          <a:endParaRPr lang="en-US">
            <a:effectLst/>
          </a:endParaRPr>
        </a:p>
        <a:p>
          <a:pPr lvl="0"/>
          <a:endParaRPr lang="en-GB" sz="1100">
            <a:solidFill>
              <a:schemeClr val="dk1"/>
            </a:solidFill>
            <a:effectLst/>
            <a:latin typeface="+mn-lt"/>
            <a:ea typeface="+mn-ea"/>
            <a:cs typeface="+mn-cs"/>
          </a:endParaRPr>
        </a:p>
        <a:p>
          <a:pPr lvl="0"/>
          <a:r>
            <a:rPr lang="en-GB" sz="1100" b="1">
              <a:solidFill>
                <a:schemeClr val="dk1"/>
              </a:solidFill>
              <a:effectLst/>
              <a:latin typeface="+mn-lt"/>
              <a:ea typeface="+mn-ea"/>
              <a:cs typeface="+mn-cs"/>
            </a:rPr>
            <a:t>CMAM summary, Other interventions summary</a:t>
          </a:r>
          <a:r>
            <a:rPr lang="en-GB" sz="1100">
              <a:solidFill>
                <a:schemeClr val="dk1"/>
              </a:solidFill>
              <a:effectLst/>
              <a:latin typeface="+mn-lt"/>
              <a:ea typeface="+mn-ea"/>
              <a:cs typeface="+mn-cs"/>
            </a:rPr>
            <a:t> – automatic pivot table to present population in need per admin 1 level (ex. State, Oblast) and grant total for the whole country.</a:t>
          </a:r>
        </a:p>
        <a:p>
          <a:pPr lvl="0"/>
          <a:endParaRPr lang="en-US" sz="1100">
            <a:solidFill>
              <a:schemeClr val="dk1"/>
            </a:solidFill>
            <a:effectLst/>
            <a:latin typeface="+mn-lt"/>
            <a:ea typeface="+mn-ea"/>
            <a:cs typeface="+mn-cs"/>
          </a:endParaRPr>
        </a:p>
        <a:p>
          <a:r>
            <a:rPr lang="en-GB" sz="1100" b="1">
              <a:solidFill>
                <a:srgbClr val="FF0000"/>
              </a:solidFill>
              <a:effectLst/>
              <a:latin typeface="+mn-lt"/>
              <a:ea typeface="+mn-ea"/>
              <a:cs typeface="+mn-cs"/>
            </a:rPr>
            <a:t>Important: </a:t>
          </a:r>
          <a:r>
            <a:rPr lang="en-GB" sz="1100" b="0">
              <a:solidFill>
                <a:srgbClr val="FF0000"/>
              </a:solidFill>
              <a:effectLst/>
              <a:latin typeface="+mn-lt"/>
              <a:ea typeface="+mn-ea"/>
              <a:cs typeface="+mn-cs"/>
            </a:rPr>
            <a:t>You will need to fill in the data in cells with red borders and all calculations will be done automatically.</a:t>
          </a:r>
        </a:p>
        <a:p>
          <a:r>
            <a:rPr lang="en-GB" sz="1100" b="0">
              <a:solidFill>
                <a:srgbClr val="FF0000"/>
              </a:solidFill>
              <a:effectLst/>
              <a:latin typeface="+mn-lt"/>
              <a:ea typeface="+mn-ea"/>
              <a:cs typeface="+mn-cs"/>
            </a:rPr>
            <a:t>                     After any modification on CMAM or</a:t>
          </a:r>
          <a:r>
            <a:rPr lang="en-GB" sz="1100" b="0" baseline="0">
              <a:solidFill>
                <a:srgbClr val="FF0000"/>
              </a:solidFill>
              <a:effectLst/>
              <a:latin typeface="+mn-lt"/>
              <a:ea typeface="+mn-ea"/>
              <a:cs typeface="+mn-cs"/>
            </a:rPr>
            <a:t> Otehr interventions sheet</a:t>
          </a:r>
          <a:r>
            <a:rPr lang="en-GB" sz="1100" b="0">
              <a:solidFill>
                <a:srgbClr val="FF0000"/>
              </a:solidFill>
              <a:effectLst/>
              <a:latin typeface="+mn-lt"/>
              <a:ea typeface="+mn-ea"/>
              <a:cs typeface="+mn-cs"/>
            </a:rPr>
            <a:t>, do not forget to right</a:t>
          </a:r>
          <a:r>
            <a:rPr lang="en-GB" sz="1100" b="0" baseline="0">
              <a:solidFill>
                <a:srgbClr val="FF0000"/>
              </a:solidFill>
              <a:effectLst/>
              <a:latin typeface="+mn-lt"/>
              <a:ea typeface="+mn-ea"/>
              <a:cs typeface="+mn-cs"/>
            </a:rPr>
            <a:t> click on the pivot tables and refresh.</a:t>
          </a:r>
          <a:endParaRPr lang="en-US" sz="1100" b="0">
            <a:solidFill>
              <a:srgbClr val="FF0000"/>
            </a:solidFill>
            <a:effectLst/>
            <a:latin typeface="+mn-lt"/>
            <a:ea typeface="+mn-ea"/>
            <a:cs typeface="+mn-cs"/>
          </a:endParaRPr>
        </a:p>
      </xdr:txBody>
    </xdr:sp>
    <xdr:clientData/>
  </xdr:twoCellAnchor>
  <xdr:twoCellAnchor editAs="oneCell">
    <xdr:from>
      <xdr:col>5</xdr:col>
      <xdr:colOff>419100</xdr:colOff>
      <xdr:row>2</xdr:row>
      <xdr:rowOff>123824</xdr:rowOff>
    </xdr:from>
    <xdr:to>
      <xdr:col>6</xdr:col>
      <xdr:colOff>600075</xdr:colOff>
      <xdr:row>6</xdr:row>
      <xdr:rowOff>188437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848100" y="523874"/>
          <a:ext cx="866775" cy="86471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na Ziolkovska" refreshedDate="42276.641945601848" createdVersion="5" refreshedVersion="5" minRefreshableVersion="3" recordCount="41" xr:uid="{00000000-000A-0000-FFFF-FFFF01000000}">
  <cacheSource type="worksheet">
    <worksheetSource ref="B14:J55" sheet="Other interventions"/>
  </cacheSource>
  <cacheFields count="9">
    <cacheField name="Admin 1" numFmtId="0">
      <sharedItems containsNonDate="0" containsString="0" containsBlank="1" count="1">
        <m/>
      </sharedItems>
    </cacheField>
    <cacheField name="Admin 2" numFmtId="0">
      <sharedItems containsNonDate="0" containsString="0" containsBlank="1" count="1">
        <m/>
      </sharedItems>
    </cacheField>
    <cacheField name="Population per admin 2 as of year you are doing calculations for" numFmtId="3">
      <sharedItems containsNonDate="0" containsString="0" containsBlank="1"/>
    </cacheField>
    <cacheField name="[Enter here target population group name (ex. Children 6-23 mo)] in need of [Enter here  activity 1 name (ex. BSFP)]" numFmtId="3">
      <sharedItems containsSemiMixedTypes="0" containsString="0" containsNumber="1" containsInteger="1" minValue="0" maxValue="0"/>
    </cacheField>
    <cacheField name="Cluster targeted caseload for [Enter here  activity 1 name (ex. BSFP)]" numFmtId="3">
      <sharedItems containsSemiMixedTypes="0" containsString="0" containsNumber="1" containsInteger="1" minValue="0" maxValue="0"/>
    </cacheField>
    <cacheField name="[Enter here target population group name (ex. Children 0-24 mo)] in need of [Enter here activity 2 name (ex. IYCF counselling)]" numFmtId="3">
      <sharedItems containsSemiMixedTypes="0" containsString="0" containsNumber="1" containsInteger="1" minValue="0" maxValue="0"/>
    </cacheField>
    <cacheField name="Cluster targeted caseload for [Enter here activity 2 name (ex. IYCF counselling)]" numFmtId="3">
      <sharedItems containsSemiMixedTypes="0" containsString="0" containsNumber="1" containsInteger="1" minValue="0" maxValue="0"/>
    </cacheField>
    <cacheField name="[Enter here target population group name (ex. Children 6-35 mo)] in need of [Enter here activity 1 name (ex. MNPs distribution)]" numFmtId="3">
      <sharedItems containsSemiMixedTypes="0" containsString="0" containsNumber="1" containsInteger="1" minValue="0" maxValue="0"/>
    </cacheField>
    <cacheField name="Cluster targeted caseload for [Enter here activity 1 name (ex. MNPs distribution)]" numFmtId="3">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na Ziolkovska" refreshedDate="42346.372892708336" createdVersion="5" refreshedVersion="5" minRefreshableVersion="3" recordCount="43" xr:uid="{00000000-000A-0000-FFFF-FFFF0D000000}">
  <cacheSource type="worksheet">
    <worksheetSource ref="B12:M55" sheet="CMAM"/>
  </cacheSource>
  <cacheFields count="12">
    <cacheField name="Admin 1" numFmtId="0">
      <sharedItems containsNonDate="0" containsBlank="1" count="3">
        <m/>
        <s v="ZXCZXC" u="1"/>
        <s v="cXZCZ" u="1"/>
      </sharedItems>
    </cacheField>
    <cacheField name="Admin 2" numFmtId="0">
      <sharedItems containsNonDate="0" containsString="0" containsBlank="1" count="1">
        <m/>
      </sharedItems>
    </cacheField>
    <cacheField name="Population per admin 2 as of year you are doing calculations for" numFmtId="3">
      <sharedItems containsNonDate="0" containsString="0" containsBlank="1"/>
    </cacheField>
    <cacheField name="GAM rate, % (WFH or MUAC, according to your admission criteria)" numFmtId="164">
      <sharedItems containsNonDate="0" containsString="0" containsBlank="1"/>
    </cacheField>
    <cacheField name="SAM rate, %  (WFH or MUAC, according to your admission criteria)" numFmtId="164">
      <sharedItems containsNonDate="0" containsString="0" containsBlank="1"/>
    </cacheField>
    <cacheField name="Children 6-59 mo in need of SAM management" numFmtId="3">
      <sharedItems containsSemiMixedTypes="0" containsString="0" containsNumber="1" containsInteger="1" minValue="0" maxValue="0"/>
    </cacheField>
    <cacheField name="Cluster targeted caseload for SAM management" numFmtId="3">
      <sharedItems containsSemiMixedTypes="0" containsString="0" containsNumber="1" containsInteger="1" minValue="0" maxValue="0"/>
    </cacheField>
    <cacheField name="Children 6-59 mo in need of MAM management" numFmtId="3">
      <sharedItems containsSemiMixedTypes="0" containsString="0" containsNumber="1" containsInteger="1" minValue="0" maxValue="0"/>
    </cacheField>
    <cacheField name="Cluster targeted caseload for MAM management" numFmtId="3">
      <sharedItems containsSemiMixedTypes="0" containsString="0" containsNumber="1" containsInteger="1" minValue="0" maxValue="0"/>
    </cacheField>
    <cacheField name="Acute malnutrition in PLW, %" numFmtId="164">
      <sharedItems containsNonDate="0" containsString="0" containsBlank="1"/>
    </cacheField>
    <cacheField name="PLW in need of AM management" numFmtId="3">
      <sharedItems containsSemiMixedTypes="0" containsString="0" containsNumber="1" containsInteger="1" minValue="0" maxValue="0"/>
    </cacheField>
    <cacheField name="Cluster targeted caseload for AM treatment in PLW" numFmtId="3">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2" cacheId="5607"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G6" firstHeaderRow="0" firstDataRow="1" firstDataCol="1"/>
  <pivotFields count="12">
    <pivotField axis="axisRow" showAll="0">
      <items count="4">
        <item m="1" x="2"/>
        <item m="1" x="1"/>
        <item x="0"/>
        <item t="default"/>
      </items>
    </pivotField>
    <pivotField axis="axisRow" showAll="0">
      <items count="2">
        <item x="0"/>
        <item t="default"/>
      </items>
    </pivotField>
    <pivotField showAll="0"/>
    <pivotField showAll="0" defaultSubtotal="0"/>
    <pivotField showAll="0" defaultSubtotal="0"/>
    <pivotField dataField="1" numFmtId="3" showAll="0"/>
    <pivotField dataField="1" numFmtId="3" showAll="0"/>
    <pivotField dataField="1" numFmtId="3" showAll="0"/>
    <pivotField dataField="1" numFmtId="3" showAll="0"/>
    <pivotField showAll="0"/>
    <pivotField dataField="1" numFmtId="3" showAll="0"/>
    <pivotField dataField="1" numFmtId="3" showAll="0"/>
  </pivotFields>
  <rowFields count="2">
    <field x="0"/>
    <field x="1"/>
  </rowFields>
  <rowItems count="3">
    <i>
      <x v="2"/>
    </i>
    <i r="1">
      <x/>
    </i>
    <i t="grand">
      <x/>
    </i>
  </rowItems>
  <colFields count="1">
    <field x="-2"/>
  </colFields>
  <colItems count="6">
    <i>
      <x/>
    </i>
    <i i="1">
      <x v="1"/>
    </i>
    <i i="2">
      <x v="2"/>
    </i>
    <i i="3">
      <x v="3"/>
    </i>
    <i i="4">
      <x v="4"/>
    </i>
    <i i="5">
      <x v="5"/>
    </i>
  </colItems>
  <dataFields count="6">
    <dataField name="Sum of Children 6-59 mo in need of SAM management" fld="5" baseField="0" baseItem="0"/>
    <dataField name="Sum of Cluster targeted caseload for SAM management" fld="6" baseField="0" baseItem="0"/>
    <dataField name="Sum of Children 6-59 mo in need of MAM management" fld="7" baseField="0" baseItem="0"/>
    <dataField name="Sum of Cluster targeted caseload for MAM management" fld="8" baseField="0" baseItem="0"/>
    <dataField name="Sum of PLW in need of AM management" fld="10" baseField="0" baseItem="0"/>
    <dataField name="Sum of Cluster targeted caseload for AM treatment in PLW" fld="11" baseField="0" baseItem="0"/>
  </dataFields>
  <formats count="4">
    <format dxfId="2">
      <pivotArea field="0" type="button" dataOnly="0" labelOnly="1" outline="0" axis="axisRow" fieldPosition="0"/>
    </format>
    <format dxfId="3">
      <pivotArea dataOnly="0" labelOnly="1" outline="0" fieldPosition="0">
        <references count="1">
          <reference field="4294967294" count="6">
            <x v="0"/>
            <x v="1"/>
            <x v="2"/>
            <x v="3"/>
            <x v="4"/>
            <x v="5"/>
          </reference>
        </references>
      </pivotArea>
    </format>
    <format dxfId="4">
      <pivotArea outline="0" collapsedLevelsAreSubtotals="1" fieldPosition="0"/>
    </format>
    <format dxfId="5">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3" cacheId="5606"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G6" firstHeaderRow="0" firstDataRow="1" firstDataCol="1"/>
  <pivotFields count="9">
    <pivotField axis="axisRow" showAll="0">
      <items count="2">
        <item x="0"/>
        <item t="default"/>
      </items>
    </pivotField>
    <pivotField axis="axisRow" showAll="0">
      <items count="2">
        <item x="0"/>
        <item t="default"/>
      </items>
    </pivotField>
    <pivotField showAll="0"/>
    <pivotField dataField="1" numFmtId="3" showAll="0"/>
    <pivotField dataField="1" numFmtId="3" showAll="0"/>
    <pivotField dataField="1" numFmtId="3" showAll="0"/>
    <pivotField dataField="1" numFmtId="3" showAll="0"/>
    <pivotField dataField="1" numFmtId="3" showAll="0"/>
    <pivotField dataField="1" numFmtId="3" showAll="0"/>
  </pivotFields>
  <rowFields count="2">
    <field x="0"/>
    <field x="1"/>
  </rowFields>
  <rowItems count="3">
    <i>
      <x/>
    </i>
    <i r="1">
      <x/>
    </i>
    <i t="grand">
      <x/>
    </i>
  </rowItems>
  <colFields count="1">
    <field x="-2"/>
  </colFields>
  <colItems count="6">
    <i>
      <x/>
    </i>
    <i i="1">
      <x v="1"/>
    </i>
    <i i="2">
      <x v="2"/>
    </i>
    <i i="3">
      <x v="3"/>
    </i>
    <i i="4">
      <x v="4"/>
    </i>
    <i i="5">
      <x v="5"/>
    </i>
  </colItems>
  <dataFields count="6">
    <dataField name="Sum of [Enter here target population group name (ex. Children 6-23 mo)] in need of [Enter here  activity 1 name (ex. BSFP)]" fld="3" baseField="0" baseItem="0"/>
    <dataField name="Sum of Cluster targeted caseload for [Enter here  activity 1 name (ex. BSFP)]" fld="4" baseField="0" baseItem="0"/>
    <dataField name="Sum of [Enter here target population group name (ex. Children 0-24 mo)] in need of [Enter here activity 2 name (ex. IYCF counselling)]" fld="5" baseField="0" baseItem="0"/>
    <dataField name="Sum of Cluster targeted caseload for [Enter here activity 2 name (ex. IYCF counselling)]" fld="6" baseField="0" baseItem="0"/>
    <dataField name="Sum of [Enter here target population group name (ex. Children 6-35 mo)] in need of [Enter here activity 1 name (ex. MNPs distribution)]" fld="7" baseField="0" baseItem="0"/>
    <dataField name="Sum of Cluster targeted caseload for [Enter here activity 1 name (ex. MNPs distribution)]" fld="8" baseField="0" baseItem="0"/>
  </dataFields>
  <formats count="2">
    <format dxfId="0">
      <pivotArea field="0" type="button" dataOnly="0" labelOnly="1" outline="0" axis="axisRow" fieldPosition="0"/>
    </format>
    <format dxfId="1">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
  <sheetViews>
    <sheetView tabSelected="1" workbookViewId="0">
      <selection activeCell="P15" sqref="P15"/>
    </sheetView>
  </sheetViews>
  <sheetFormatPr defaultColWidth="9" defaultRowHeight="15.75"/>
  <cols>
    <col min="1" max="16384" width="9" style="67"/>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B1:AM55"/>
  <sheetViews>
    <sheetView topLeftCell="E14" zoomScaleNormal="100" zoomScalePageLayoutView="80" workbookViewId="0">
      <selection activeCell="I55" sqref="I55"/>
    </sheetView>
  </sheetViews>
  <sheetFormatPr defaultColWidth="7.125" defaultRowHeight="12.75"/>
  <cols>
    <col min="1" max="1" width="2.875" style="38" customWidth="1"/>
    <col min="2" max="2" width="17.125" style="38" customWidth="1"/>
    <col min="3" max="3" width="21.625" style="38" customWidth="1"/>
    <col min="4" max="4" width="25.125" style="39" customWidth="1"/>
    <col min="5" max="6" width="21.875" style="38" customWidth="1"/>
    <col min="7" max="7" width="17.625" style="38" customWidth="1"/>
    <col min="8" max="9" width="17.625" style="39" customWidth="1"/>
    <col min="10" max="10" width="18.25" style="39" customWidth="1"/>
    <col min="11" max="11" width="18.25" style="40" customWidth="1"/>
    <col min="12" max="13" width="15.125" style="40" customWidth="1"/>
    <col min="14" max="39" width="7.125" style="40"/>
    <col min="40" max="16384" width="7.125" style="38"/>
  </cols>
  <sheetData>
    <row r="1" spans="2:39" ht="24.75" customHeight="1">
      <c r="B1" s="66" t="s">
        <v>0</v>
      </c>
    </row>
    <row r="2" spans="2:39" ht="66" customHeight="1">
      <c r="B2" s="41" t="s">
        <v>1</v>
      </c>
      <c r="C2" s="116" t="s">
        <v>2</v>
      </c>
      <c r="D2" s="116"/>
      <c r="E2" s="117"/>
      <c r="F2" s="42">
        <v>0.2</v>
      </c>
      <c r="H2" s="41" t="s">
        <v>3</v>
      </c>
      <c r="I2" s="117" t="s">
        <v>4</v>
      </c>
      <c r="J2" s="118"/>
      <c r="K2" s="119"/>
      <c r="L2" s="105">
        <v>0.05</v>
      </c>
      <c r="M2" s="38"/>
    </row>
    <row r="3" spans="2:39" ht="70.5" customHeight="1">
      <c r="B3" s="41" t="s">
        <v>5</v>
      </c>
      <c r="C3" s="116" t="s">
        <v>6</v>
      </c>
      <c r="D3" s="116"/>
      <c r="E3" s="117"/>
      <c r="F3" s="43">
        <v>2.6</v>
      </c>
      <c r="H3" s="41" t="s">
        <v>7</v>
      </c>
      <c r="I3" s="111" t="s">
        <v>8</v>
      </c>
      <c r="J3" s="112"/>
      <c r="K3" s="113"/>
      <c r="L3" s="44">
        <v>12</v>
      </c>
      <c r="M3" s="38"/>
    </row>
    <row r="4" spans="2:39" ht="37.5" customHeight="1">
      <c r="B4" s="41" t="s">
        <v>9</v>
      </c>
      <c r="C4" s="116" t="s">
        <v>10</v>
      </c>
      <c r="D4" s="116"/>
      <c r="E4" s="117"/>
      <c r="F4" s="43">
        <v>2.6</v>
      </c>
      <c r="H4" s="41" t="s">
        <v>11</v>
      </c>
      <c r="I4" s="116" t="s">
        <v>12</v>
      </c>
      <c r="J4" s="116"/>
      <c r="K4" s="117"/>
      <c r="L4" s="45">
        <v>0.75</v>
      </c>
      <c r="M4" s="38"/>
    </row>
    <row r="5" spans="2:39" ht="60.75" customHeight="1">
      <c r="B5" s="41" t="s">
        <v>7</v>
      </c>
      <c r="C5" s="116" t="s">
        <v>8</v>
      </c>
      <c r="D5" s="116"/>
      <c r="E5" s="117"/>
      <c r="F5" s="44">
        <v>12</v>
      </c>
      <c r="H5" s="106"/>
      <c r="I5" s="120"/>
      <c r="J5" s="120"/>
      <c r="K5" s="120"/>
      <c r="L5" s="107"/>
    </row>
    <row r="6" spans="2:39" ht="51.75" customHeight="1">
      <c r="B6" s="41" t="s">
        <v>13</v>
      </c>
      <c r="C6" s="116" t="s">
        <v>12</v>
      </c>
      <c r="D6" s="116"/>
      <c r="E6" s="117"/>
      <c r="F6" s="45">
        <v>0.75</v>
      </c>
    </row>
    <row r="7" spans="2:39" ht="51.75" customHeight="1">
      <c r="B7" s="41" t="s">
        <v>14</v>
      </c>
      <c r="C7" s="116" t="s">
        <v>12</v>
      </c>
      <c r="D7" s="116"/>
      <c r="E7" s="117"/>
      <c r="F7" s="45">
        <v>0.75</v>
      </c>
      <c r="G7" s="40"/>
    </row>
    <row r="8" spans="2:39" s="65" customFormat="1" ht="18" customHeight="1">
      <c r="B8" s="114"/>
      <c r="C8" s="115"/>
      <c r="D8" s="115"/>
      <c r="E8" s="115"/>
      <c r="F8" s="115"/>
      <c r="G8" s="115"/>
      <c r="H8" s="115"/>
      <c r="I8" s="115"/>
      <c r="J8" s="115"/>
      <c r="K8" s="115"/>
      <c r="L8" s="115"/>
      <c r="M8" s="115"/>
      <c r="N8" s="64"/>
      <c r="O8" s="64"/>
      <c r="P8" s="64"/>
      <c r="Q8" s="64"/>
      <c r="R8" s="64"/>
      <c r="S8" s="64"/>
      <c r="T8" s="64"/>
      <c r="U8" s="64"/>
      <c r="V8" s="64"/>
      <c r="W8" s="64"/>
      <c r="X8" s="64"/>
      <c r="Y8" s="64"/>
      <c r="Z8" s="64"/>
      <c r="AA8" s="64"/>
      <c r="AB8" s="64"/>
      <c r="AC8" s="64"/>
      <c r="AD8" s="64"/>
      <c r="AE8" s="64"/>
      <c r="AF8" s="64"/>
      <c r="AG8" s="64"/>
      <c r="AH8" s="64"/>
      <c r="AI8" s="64"/>
      <c r="AJ8" s="64"/>
      <c r="AK8" s="64"/>
      <c r="AL8" s="64"/>
      <c r="AM8" s="64"/>
    </row>
    <row r="9" spans="2:39" ht="15" customHeight="1"/>
    <row r="10" spans="2:39" s="51" customFormat="1" ht="87.75" customHeight="1">
      <c r="B10" s="46" t="s">
        <v>15</v>
      </c>
      <c r="C10" s="46" t="s">
        <v>16</v>
      </c>
      <c r="D10" s="47" t="s">
        <v>17</v>
      </c>
      <c r="E10" s="46" t="s">
        <v>18</v>
      </c>
      <c r="F10" s="46" t="s">
        <v>19</v>
      </c>
      <c r="G10" s="48" t="s">
        <v>20</v>
      </c>
      <c r="H10" s="49" t="s">
        <v>21</v>
      </c>
      <c r="I10" s="48" t="s">
        <v>22</v>
      </c>
      <c r="J10" s="49" t="s">
        <v>23</v>
      </c>
      <c r="K10" s="46" t="s">
        <v>24</v>
      </c>
      <c r="L10" s="48" t="s">
        <v>25</v>
      </c>
      <c r="M10" s="49" t="s">
        <v>26</v>
      </c>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row>
    <row r="11" spans="2:39" s="54" customFormat="1" ht="151.5" customHeight="1">
      <c r="B11" s="52" t="s">
        <v>27</v>
      </c>
      <c r="C11" s="52" t="s">
        <v>28</v>
      </c>
      <c r="D11" s="52" t="s">
        <v>29</v>
      </c>
      <c r="E11" s="53" t="s">
        <v>30</v>
      </c>
      <c r="F11" s="53" t="s">
        <v>31</v>
      </c>
      <c r="G11" s="53" t="s">
        <v>32</v>
      </c>
      <c r="H11" s="53" t="s">
        <v>32</v>
      </c>
      <c r="I11" s="53" t="s">
        <v>32</v>
      </c>
      <c r="J11" s="53" t="s">
        <v>32</v>
      </c>
      <c r="K11" s="53" t="s">
        <v>33</v>
      </c>
      <c r="L11" s="53" t="s">
        <v>32</v>
      </c>
      <c r="M11" s="53" t="s">
        <v>32</v>
      </c>
    </row>
    <row r="12" spans="2:39" s="54" customFormat="1" ht="20.25" hidden="1" customHeight="1">
      <c r="B12" s="55" t="str">
        <f>B10</f>
        <v>Admin 1</v>
      </c>
      <c r="C12" s="55" t="str">
        <f t="shared" ref="C12:M12" si="0">C10</f>
        <v>Admin 2</v>
      </c>
      <c r="D12" s="55" t="str">
        <f t="shared" si="0"/>
        <v>Population per admin 2 as of year you are doing calculations for</v>
      </c>
      <c r="E12" s="55" t="str">
        <f t="shared" si="0"/>
        <v>GAM rate, % (WFH or MUAC, according to your admission criteria)</v>
      </c>
      <c r="F12" s="55" t="str">
        <f t="shared" si="0"/>
        <v>SAM rate, %  (WFH or MUAC, according to your admission criteria)</v>
      </c>
      <c r="G12" s="55" t="str">
        <f t="shared" si="0"/>
        <v>Children 6-59 mo in need of SAM management</v>
      </c>
      <c r="H12" s="55" t="str">
        <f t="shared" si="0"/>
        <v>Cluster targeted caseload for SAM management</v>
      </c>
      <c r="I12" s="55" t="str">
        <f t="shared" si="0"/>
        <v>Children 6-59 mo in need of MAM management</v>
      </c>
      <c r="J12" s="55" t="str">
        <f t="shared" si="0"/>
        <v>Cluster targeted caseload for MAM management</v>
      </c>
      <c r="K12" s="55" t="str">
        <f t="shared" si="0"/>
        <v>Acute malnutrition in PLW, %</v>
      </c>
      <c r="L12" s="55" t="str">
        <f t="shared" si="0"/>
        <v>PLW in need of AM management</v>
      </c>
      <c r="M12" s="55" t="str">
        <f t="shared" si="0"/>
        <v>Cluster targeted caseload for AM treatment in PLW</v>
      </c>
    </row>
    <row r="13" spans="2:39" s="61" customFormat="1">
      <c r="B13" s="56"/>
      <c r="C13" s="56"/>
      <c r="D13" s="57"/>
      <c r="E13" s="58"/>
      <c r="F13" s="59"/>
      <c r="G13" s="60">
        <f>D13*$F$2*$F$3*F13*$F$5/12</f>
        <v>0</v>
      </c>
      <c r="H13" s="60">
        <f t="shared" ref="H13:H18" si="1">G13*$F$6</f>
        <v>0</v>
      </c>
      <c r="I13" s="60">
        <f>D13*$F$2*$F$4*E13*$F$5/12</f>
        <v>0</v>
      </c>
      <c r="J13" s="60">
        <f>I13*$F$7</f>
        <v>0</v>
      </c>
      <c r="K13" s="59"/>
      <c r="L13" s="60">
        <f>D13*$L$2*K13*$L$3/12</f>
        <v>0</v>
      </c>
      <c r="M13" s="60">
        <f>L13*$L$4</f>
        <v>0</v>
      </c>
    </row>
    <row r="14" spans="2:39" s="65" customFormat="1">
      <c r="B14" s="62"/>
      <c r="C14" s="62"/>
      <c r="D14" s="63"/>
      <c r="E14" s="58"/>
      <c r="F14" s="59"/>
      <c r="G14" s="60">
        <f>D14*$F$2*$F$3*F14*$F$5/12</f>
        <v>0</v>
      </c>
      <c r="H14" s="60">
        <f t="shared" si="1"/>
        <v>0</v>
      </c>
      <c r="I14" s="60">
        <f t="shared" ref="I14:I55" si="2">D14*$F$2*$F$4*E14*$F$5/12</f>
        <v>0</v>
      </c>
      <c r="J14" s="60">
        <f t="shared" ref="J13:J18" si="3">I14*$F$7</f>
        <v>0</v>
      </c>
      <c r="K14" s="59"/>
      <c r="L14" s="60">
        <f t="shared" ref="L14:L55" si="4">D14*$L$2*K14*$L$3/12</f>
        <v>0</v>
      </c>
      <c r="M14" s="60">
        <f t="shared" ref="M14:M55" si="5">L14*$L$4</f>
        <v>0</v>
      </c>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row>
    <row r="15" spans="2:39" s="65" customFormat="1">
      <c r="B15" s="62"/>
      <c r="C15" s="62"/>
      <c r="D15" s="63"/>
      <c r="E15" s="58"/>
      <c r="F15" s="59"/>
      <c r="G15" s="60">
        <f>D15*$F$2*$F$3*F15*$F$5/12</f>
        <v>0</v>
      </c>
      <c r="H15" s="60">
        <f t="shared" si="1"/>
        <v>0</v>
      </c>
      <c r="I15" s="60">
        <f t="shared" si="2"/>
        <v>0</v>
      </c>
      <c r="J15" s="60">
        <f t="shared" si="3"/>
        <v>0</v>
      </c>
      <c r="K15" s="59"/>
      <c r="L15" s="60">
        <f>D15*$L$2*K15*$L$3/12</f>
        <v>0</v>
      </c>
      <c r="M15" s="60">
        <f t="shared" si="5"/>
        <v>0</v>
      </c>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row>
    <row r="16" spans="2:39" s="65" customFormat="1">
      <c r="B16" s="62"/>
      <c r="C16" s="62"/>
      <c r="D16" s="63"/>
      <c r="E16" s="58"/>
      <c r="F16" s="59"/>
      <c r="G16" s="60">
        <f>D16*$F$2*$F$3*F16*$F$5/12</f>
        <v>0</v>
      </c>
      <c r="H16" s="60">
        <f t="shared" si="1"/>
        <v>0</v>
      </c>
      <c r="I16" s="60">
        <f t="shared" si="2"/>
        <v>0</v>
      </c>
      <c r="J16" s="60">
        <f t="shared" si="3"/>
        <v>0</v>
      </c>
      <c r="K16" s="59"/>
      <c r="L16" s="60">
        <f t="shared" si="4"/>
        <v>0</v>
      </c>
      <c r="M16" s="60">
        <f t="shared" si="5"/>
        <v>0</v>
      </c>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row>
    <row r="17" spans="2:39" s="65" customFormat="1">
      <c r="B17" s="62"/>
      <c r="C17" s="62"/>
      <c r="D17" s="63"/>
      <c r="E17" s="58"/>
      <c r="F17" s="59"/>
      <c r="G17" s="60">
        <f t="shared" ref="G17:G50" si="6">D17*$F$2*$F$3*F17*$F$5/12</f>
        <v>0</v>
      </c>
      <c r="H17" s="60">
        <f t="shared" si="1"/>
        <v>0</v>
      </c>
      <c r="I17" s="60">
        <f t="shared" si="2"/>
        <v>0</v>
      </c>
      <c r="J17" s="60">
        <f t="shared" si="3"/>
        <v>0</v>
      </c>
      <c r="K17" s="59"/>
      <c r="L17" s="60">
        <f t="shared" si="4"/>
        <v>0</v>
      </c>
      <c r="M17" s="60">
        <f t="shared" si="5"/>
        <v>0</v>
      </c>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row>
    <row r="18" spans="2:39" s="65" customFormat="1">
      <c r="B18" s="62"/>
      <c r="C18" s="62"/>
      <c r="D18" s="63"/>
      <c r="E18" s="58"/>
      <c r="F18" s="59"/>
      <c r="G18" s="60">
        <f t="shared" si="6"/>
        <v>0</v>
      </c>
      <c r="H18" s="60">
        <f t="shared" si="1"/>
        <v>0</v>
      </c>
      <c r="I18" s="60">
        <f t="shared" si="2"/>
        <v>0</v>
      </c>
      <c r="J18" s="60">
        <f t="shared" si="3"/>
        <v>0</v>
      </c>
      <c r="K18" s="59"/>
      <c r="L18" s="60">
        <f t="shared" si="4"/>
        <v>0</v>
      </c>
      <c r="M18" s="60">
        <f t="shared" si="5"/>
        <v>0</v>
      </c>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row>
    <row r="19" spans="2:39" s="65" customFormat="1">
      <c r="B19" s="62"/>
      <c r="C19" s="62"/>
      <c r="D19" s="63"/>
      <c r="E19" s="58"/>
      <c r="F19" s="59"/>
      <c r="G19" s="60">
        <f t="shared" ref="G19:G37" si="7">D19*$F$2*$F$3*F19*$F$5/12</f>
        <v>0</v>
      </c>
      <c r="H19" s="60">
        <f t="shared" ref="H19:H37" si="8">G19*$F$6</f>
        <v>0</v>
      </c>
      <c r="I19" s="60">
        <f t="shared" si="2"/>
        <v>0</v>
      </c>
      <c r="J19" s="60">
        <f t="shared" ref="J19:J37" si="9">I19*$F$7</f>
        <v>0</v>
      </c>
      <c r="K19" s="59"/>
      <c r="L19" s="60">
        <f t="shared" si="4"/>
        <v>0</v>
      </c>
      <c r="M19" s="60">
        <f t="shared" si="5"/>
        <v>0</v>
      </c>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row>
    <row r="20" spans="2:39" s="65" customFormat="1">
      <c r="B20" s="62"/>
      <c r="C20" s="62"/>
      <c r="D20" s="63"/>
      <c r="E20" s="58"/>
      <c r="F20" s="59"/>
      <c r="G20" s="60">
        <f t="shared" si="7"/>
        <v>0</v>
      </c>
      <c r="H20" s="60">
        <f t="shared" si="8"/>
        <v>0</v>
      </c>
      <c r="I20" s="60">
        <f t="shared" si="2"/>
        <v>0</v>
      </c>
      <c r="J20" s="60">
        <f t="shared" si="9"/>
        <v>0</v>
      </c>
      <c r="K20" s="59"/>
      <c r="L20" s="60">
        <f t="shared" si="4"/>
        <v>0</v>
      </c>
      <c r="M20" s="60">
        <f t="shared" si="5"/>
        <v>0</v>
      </c>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row>
    <row r="21" spans="2:39" s="65" customFormat="1">
      <c r="B21" s="62"/>
      <c r="C21" s="62"/>
      <c r="D21" s="63"/>
      <c r="E21" s="58"/>
      <c r="F21" s="59"/>
      <c r="G21" s="60">
        <f t="shared" si="7"/>
        <v>0</v>
      </c>
      <c r="H21" s="60">
        <f t="shared" si="8"/>
        <v>0</v>
      </c>
      <c r="I21" s="60">
        <f t="shared" si="2"/>
        <v>0</v>
      </c>
      <c r="J21" s="60">
        <f t="shared" si="9"/>
        <v>0</v>
      </c>
      <c r="K21" s="59"/>
      <c r="L21" s="60">
        <f t="shared" si="4"/>
        <v>0</v>
      </c>
      <c r="M21" s="60">
        <f t="shared" si="5"/>
        <v>0</v>
      </c>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row>
    <row r="22" spans="2:39" s="65" customFormat="1">
      <c r="B22" s="62"/>
      <c r="C22" s="62"/>
      <c r="D22" s="63"/>
      <c r="E22" s="58"/>
      <c r="F22" s="59"/>
      <c r="G22" s="60">
        <f t="shared" si="7"/>
        <v>0</v>
      </c>
      <c r="H22" s="60">
        <f t="shared" si="8"/>
        <v>0</v>
      </c>
      <c r="I22" s="60">
        <f t="shared" si="2"/>
        <v>0</v>
      </c>
      <c r="J22" s="60">
        <f t="shared" si="9"/>
        <v>0</v>
      </c>
      <c r="K22" s="59"/>
      <c r="L22" s="60">
        <f t="shared" si="4"/>
        <v>0</v>
      </c>
      <c r="M22" s="60">
        <f t="shared" si="5"/>
        <v>0</v>
      </c>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row>
    <row r="23" spans="2:39" s="65" customFormat="1">
      <c r="B23" s="62"/>
      <c r="C23" s="62"/>
      <c r="D23" s="63"/>
      <c r="E23" s="58"/>
      <c r="F23" s="59"/>
      <c r="G23" s="60">
        <f t="shared" si="7"/>
        <v>0</v>
      </c>
      <c r="H23" s="60">
        <f t="shared" si="8"/>
        <v>0</v>
      </c>
      <c r="I23" s="60">
        <f t="shared" si="2"/>
        <v>0</v>
      </c>
      <c r="J23" s="60">
        <f t="shared" si="9"/>
        <v>0</v>
      </c>
      <c r="K23" s="59"/>
      <c r="L23" s="60">
        <f t="shared" si="4"/>
        <v>0</v>
      </c>
      <c r="M23" s="60">
        <f t="shared" si="5"/>
        <v>0</v>
      </c>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row>
    <row r="24" spans="2:39" s="65" customFormat="1">
      <c r="B24" s="62"/>
      <c r="C24" s="62"/>
      <c r="D24" s="63"/>
      <c r="E24" s="58"/>
      <c r="F24" s="59"/>
      <c r="G24" s="60">
        <f t="shared" si="7"/>
        <v>0</v>
      </c>
      <c r="H24" s="60">
        <f t="shared" si="8"/>
        <v>0</v>
      </c>
      <c r="I24" s="60">
        <f t="shared" si="2"/>
        <v>0</v>
      </c>
      <c r="J24" s="60">
        <f t="shared" si="9"/>
        <v>0</v>
      </c>
      <c r="K24" s="59"/>
      <c r="L24" s="60">
        <f t="shared" si="4"/>
        <v>0</v>
      </c>
      <c r="M24" s="60">
        <f t="shared" si="5"/>
        <v>0</v>
      </c>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row>
    <row r="25" spans="2:39" s="65" customFormat="1">
      <c r="B25" s="62"/>
      <c r="C25" s="62"/>
      <c r="D25" s="63"/>
      <c r="E25" s="58"/>
      <c r="F25" s="59"/>
      <c r="G25" s="60">
        <f t="shared" si="7"/>
        <v>0</v>
      </c>
      <c r="H25" s="60">
        <f t="shared" si="8"/>
        <v>0</v>
      </c>
      <c r="I25" s="60">
        <f t="shared" si="2"/>
        <v>0</v>
      </c>
      <c r="J25" s="60">
        <f t="shared" si="9"/>
        <v>0</v>
      </c>
      <c r="K25" s="59"/>
      <c r="L25" s="60">
        <f t="shared" si="4"/>
        <v>0</v>
      </c>
      <c r="M25" s="60">
        <f t="shared" si="5"/>
        <v>0</v>
      </c>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row>
    <row r="26" spans="2:39" s="65" customFormat="1">
      <c r="B26" s="62"/>
      <c r="C26" s="62"/>
      <c r="D26" s="63"/>
      <c r="E26" s="58"/>
      <c r="F26" s="59"/>
      <c r="G26" s="60">
        <f t="shared" si="7"/>
        <v>0</v>
      </c>
      <c r="H26" s="60">
        <f t="shared" si="8"/>
        <v>0</v>
      </c>
      <c r="I26" s="60">
        <f t="shared" si="2"/>
        <v>0</v>
      </c>
      <c r="J26" s="60">
        <f t="shared" si="9"/>
        <v>0</v>
      </c>
      <c r="K26" s="59"/>
      <c r="L26" s="60">
        <f t="shared" si="4"/>
        <v>0</v>
      </c>
      <c r="M26" s="60">
        <f t="shared" si="5"/>
        <v>0</v>
      </c>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row>
    <row r="27" spans="2:39" s="65" customFormat="1">
      <c r="B27" s="62"/>
      <c r="C27" s="62"/>
      <c r="D27" s="63"/>
      <c r="E27" s="58"/>
      <c r="F27" s="59"/>
      <c r="G27" s="60">
        <f t="shared" si="7"/>
        <v>0</v>
      </c>
      <c r="H27" s="60">
        <f t="shared" si="8"/>
        <v>0</v>
      </c>
      <c r="I27" s="60">
        <f t="shared" si="2"/>
        <v>0</v>
      </c>
      <c r="J27" s="60">
        <f t="shared" si="9"/>
        <v>0</v>
      </c>
      <c r="K27" s="59"/>
      <c r="L27" s="60">
        <f t="shared" si="4"/>
        <v>0</v>
      </c>
      <c r="M27" s="60">
        <f t="shared" si="5"/>
        <v>0</v>
      </c>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row>
    <row r="28" spans="2:39" s="65" customFormat="1">
      <c r="B28" s="62"/>
      <c r="C28" s="62"/>
      <c r="D28" s="63"/>
      <c r="E28" s="58"/>
      <c r="F28" s="59"/>
      <c r="G28" s="60">
        <f t="shared" si="7"/>
        <v>0</v>
      </c>
      <c r="H28" s="60">
        <f t="shared" si="8"/>
        <v>0</v>
      </c>
      <c r="I28" s="60">
        <f t="shared" si="2"/>
        <v>0</v>
      </c>
      <c r="J28" s="60">
        <f t="shared" si="9"/>
        <v>0</v>
      </c>
      <c r="K28" s="59"/>
      <c r="L28" s="60">
        <f t="shared" si="4"/>
        <v>0</v>
      </c>
      <c r="M28" s="60">
        <f t="shared" si="5"/>
        <v>0</v>
      </c>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row>
    <row r="29" spans="2:39" s="65" customFormat="1">
      <c r="B29" s="62"/>
      <c r="C29" s="62"/>
      <c r="D29" s="63"/>
      <c r="E29" s="58"/>
      <c r="F29" s="59"/>
      <c r="G29" s="60">
        <f t="shared" si="7"/>
        <v>0</v>
      </c>
      <c r="H29" s="60">
        <f t="shared" si="8"/>
        <v>0</v>
      </c>
      <c r="I29" s="60">
        <f t="shared" si="2"/>
        <v>0</v>
      </c>
      <c r="J29" s="60">
        <f t="shared" si="9"/>
        <v>0</v>
      </c>
      <c r="K29" s="59"/>
      <c r="L29" s="60">
        <f t="shared" si="4"/>
        <v>0</v>
      </c>
      <c r="M29" s="60">
        <f t="shared" si="5"/>
        <v>0</v>
      </c>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row>
    <row r="30" spans="2:39" s="65" customFormat="1">
      <c r="B30" s="62"/>
      <c r="C30" s="62"/>
      <c r="D30" s="63"/>
      <c r="E30" s="58"/>
      <c r="F30" s="59"/>
      <c r="G30" s="60">
        <f t="shared" si="7"/>
        <v>0</v>
      </c>
      <c r="H30" s="60">
        <f t="shared" si="8"/>
        <v>0</v>
      </c>
      <c r="I30" s="60">
        <f t="shared" si="2"/>
        <v>0</v>
      </c>
      <c r="J30" s="60">
        <f t="shared" si="9"/>
        <v>0</v>
      </c>
      <c r="K30" s="59"/>
      <c r="L30" s="60">
        <f t="shared" si="4"/>
        <v>0</v>
      </c>
      <c r="M30" s="60">
        <f t="shared" si="5"/>
        <v>0</v>
      </c>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row>
    <row r="31" spans="2:39" s="65" customFormat="1">
      <c r="B31" s="62"/>
      <c r="C31" s="62"/>
      <c r="D31" s="63"/>
      <c r="E31" s="58"/>
      <c r="F31" s="59"/>
      <c r="G31" s="60">
        <f t="shared" si="7"/>
        <v>0</v>
      </c>
      <c r="H31" s="60">
        <f t="shared" si="8"/>
        <v>0</v>
      </c>
      <c r="I31" s="60">
        <f t="shared" si="2"/>
        <v>0</v>
      </c>
      <c r="J31" s="60">
        <f t="shared" si="9"/>
        <v>0</v>
      </c>
      <c r="K31" s="59"/>
      <c r="L31" s="60">
        <f t="shared" si="4"/>
        <v>0</v>
      </c>
      <c r="M31" s="60">
        <f t="shared" si="5"/>
        <v>0</v>
      </c>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row>
    <row r="32" spans="2:39" s="65" customFormat="1">
      <c r="B32" s="62"/>
      <c r="C32" s="62"/>
      <c r="D32" s="63"/>
      <c r="E32" s="58"/>
      <c r="F32" s="59"/>
      <c r="G32" s="60">
        <f t="shared" si="7"/>
        <v>0</v>
      </c>
      <c r="H32" s="60">
        <f t="shared" si="8"/>
        <v>0</v>
      </c>
      <c r="I32" s="60">
        <f t="shared" si="2"/>
        <v>0</v>
      </c>
      <c r="J32" s="60">
        <f t="shared" si="9"/>
        <v>0</v>
      </c>
      <c r="K32" s="59"/>
      <c r="L32" s="60">
        <f t="shared" si="4"/>
        <v>0</v>
      </c>
      <c r="M32" s="60">
        <f t="shared" si="5"/>
        <v>0</v>
      </c>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row>
    <row r="33" spans="2:39" s="65" customFormat="1">
      <c r="B33" s="62"/>
      <c r="C33" s="62"/>
      <c r="D33" s="63"/>
      <c r="E33" s="58"/>
      <c r="F33" s="59"/>
      <c r="G33" s="60">
        <f t="shared" si="7"/>
        <v>0</v>
      </c>
      <c r="H33" s="60">
        <f t="shared" si="8"/>
        <v>0</v>
      </c>
      <c r="I33" s="60">
        <f t="shared" si="2"/>
        <v>0</v>
      </c>
      <c r="J33" s="60">
        <f t="shared" si="9"/>
        <v>0</v>
      </c>
      <c r="K33" s="59"/>
      <c r="L33" s="60">
        <f t="shared" si="4"/>
        <v>0</v>
      </c>
      <c r="M33" s="60">
        <f t="shared" si="5"/>
        <v>0</v>
      </c>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row>
    <row r="34" spans="2:39" s="65" customFormat="1">
      <c r="B34" s="62"/>
      <c r="C34" s="62"/>
      <c r="D34" s="63"/>
      <c r="E34" s="58"/>
      <c r="F34" s="59"/>
      <c r="G34" s="60">
        <f t="shared" si="7"/>
        <v>0</v>
      </c>
      <c r="H34" s="60">
        <f t="shared" si="8"/>
        <v>0</v>
      </c>
      <c r="I34" s="60">
        <f t="shared" si="2"/>
        <v>0</v>
      </c>
      <c r="J34" s="60">
        <f t="shared" si="9"/>
        <v>0</v>
      </c>
      <c r="K34" s="59"/>
      <c r="L34" s="60">
        <f t="shared" si="4"/>
        <v>0</v>
      </c>
      <c r="M34" s="60">
        <f t="shared" si="5"/>
        <v>0</v>
      </c>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row>
    <row r="35" spans="2:39" s="65" customFormat="1">
      <c r="B35" s="62"/>
      <c r="C35" s="62"/>
      <c r="D35" s="63"/>
      <c r="E35" s="58"/>
      <c r="F35" s="59"/>
      <c r="G35" s="60">
        <f t="shared" si="7"/>
        <v>0</v>
      </c>
      <c r="H35" s="60">
        <f t="shared" si="8"/>
        <v>0</v>
      </c>
      <c r="I35" s="60">
        <f t="shared" si="2"/>
        <v>0</v>
      </c>
      <c r="J35" s="60">
        <f t="shared" si="9"/>
        <v>0</v>
      </c>
      <c r="K35" s="59"/>
      <c r="L35" s="60">
        <f t="shared" si="4"/>
        <v>0</v>
      </c>
      <c r="M35" s="60">
        <f t="shared" si="5"/>
        <v>0</v>
      </c>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row>
    <row r="36" spans="2:39" s="65" customFormat="1">
      <c r="B36" s="62"/>
      <c r="C36" s="62"/>
      <c r="D36" s="63"/>
      <c r="E36" s="58"/>
      <c r="F36" s="59"/>
      <c r="G36" s="60">
        <f t="shared" si="7"/>
        <v>0</v>
      </c>
      <c r="H36" s="60">
        <f t="shared" si="8"/>
        <v>0</v>
      </c>
      <c r="I36" s="60">
        <f t="shared" si="2"/>
        <v>0</v>
      </c>
      <c r="J36" s="60">
        <f t="shared" si="9"/>
        <v>0</v>
      </c>
      <c r="K36" s="59"/>
      <c r="L36" s="60">
        <f t="shared" si="4"/>
        <v>0</v>
      </c>
      <c r="M36" s="60">
        <f t="shared" si="5"/>
        <v>0</v>
      </c>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row>
    <row r="37" spans="2:39" s="65" customFormat="1">
      <c r="B37" s="62"/>
      <c r="C37" s="62"/>
      <c r="D37" s="63"/>
      <c r="E37" s="58"/>
      <c r="F37" s="59"/>
      <c r="G37" s="60">
        <f t="shared" si="7"/>
        <v>0</v>
      </c>
      <c r="H37" s="60">
        <f t="shared" si="8"/>
        <v>0</v>
      </c>
      <c r="I37" s="60">
        <f t="shared" si="2"/>
        <v>0</v>
      </c>
      <c r="J37" s="60">
        <f t="shared" si="9"/>
        <v>0</v>
      </c>
      <c r="K37" s="59"/>
      <c r="L37" s="60">
        <f t="shared" si="4"/>
        <v>0</v>
      </c>
      <c r="M37" s="60">
        <f t="shared" si="5"/>
        <v>0</v>
      </c>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row>
    <row r="38" spans="2:39" s="65" customFormat="1">
      <c r="B38" s="62"/>
      <c r="C38" s="62"/>
      <c r="D38" s="63"/>
      <c r="E38" s="58"/>
      <c r="F38" s="59"/>
      <c r="G38" s="60">
        <f t="shared" si="6"/>
        <v>0</v>
      </c>
      <c r="H38" s="60">
        <f t="shared" ref="H38:H55" si="10">G38*$F$6</f>
        <v>0</v>
      </c>
      <c r="I38" s="60">
        <f t="shared" si="2"/>
        <v>0</v>
      </c>
      <c r="J38" s="60">
        <f t="shared" ref="J38:J55" si="11">I38*$F$7</f>
        <v>0</v>
      </c>
      <c r="K38" s="59"/>
      <c r="L38" s="60">
        <f t="shared" si="4"/>
        <v>0</v>
      </c>
      <c r="M38" s="60">
        <f t="shared" si="5"/>
        <v>0</v>
      </c>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row>
    <row r="39" spans="2:39" s="65" customFormat="1">
      <c r="B39" s="62"/>
      <c r="C39" s="62"/>
      <c r="D39" s="63"/>
      <c r="E39" s="58"/>
      <c r="F39" s="59"/>
      <c r="G39" s="60">
        <f t="shared" si="6"/>
        <v>0</v>
      </c>
      <c r="H39" s="60">
        <f t="shared" si="10"/>
        <v>0</v>
      </c>
      <c r="I39" s="60">
        <f t="shared" si="2"/>
        <v>0</v>
      </c>
      <c r="J39" s="60">
        <f t="shared" si="11"/>
        <v>0</v>
      </c>
      <c r="K39" s="59"/>
      <c r="L39" s="60">
        <f t="shared" si="4"/>
        <v>0</v>
      </c>
      <c r="M39" s="60">
        <f t="shared" si="5"/>
        <v>0</v>
      </c>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row>
    <row r="40" spans="2:39" s="65" customFormat="1">
      <c r="B40" s="62"/>
      <c r="C40" s="62"/>
      <c r="D40" s="63"/>
      <c r="E40" s="58"/>
      <c r="F40" s="59"/>
      <c r="G40" s="60">
        <f t="shared" si="6"/>
        <v>0</v>
      </c>
      <c r="H40" s="60">
        <f t="shared" si="10"/>
        <v>0</v>
      </c>
      <c r="I40" s="60">
        <f t="shared" si="2"/>
        <v>0</v>
      </c>
      <c r="J40" s="60">
        <f t="shared" si="11"/>
        <v>0</v>
      </c>
      <c r="K40" s="59"/>
      <c r="L40" s="60">
        <f t="shared" si="4"/>
        <v>0</v>
      </c>
      <c r="M40" s="60">
        <f t="shared" si="5"/>
        <v>0</v>
      </c>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row>
    <row r="41" spans="2:39" s="65" customFormat="1">
      <c r="B41" s="62"/>
      <c r="C41" s="62"/>
      <c r="D41" s="63"/>
      <c r="E41" s="58"/>
      <c r="F41" s="59"/>
      <c r="G41" s="60">
        <f t="shared" si="6"/>
        <v>0</v>
      </c>
      <c r="H41" s="60">
        <f t="shared" si="10"/>
        <v>0</v>
      </c>
      <c r="I41" s="60">
        <f t="shared" si="2"/>
        <v>0</v>
      </c>
      <c r="J41" s="60">
        <f t="shared" si="11"/>
        <v>0</v>
      </c>
      <c r="K41" s="59"/>
      <c r="L41" s="60">
        <f t="shared" si="4"/>
        <v>0</v>
      </c>
      <c r="M41" s="60">
        <f t="shared" si="5"/>
        <v>0</v>
      </c>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row>
    <row r="42" spans="2:39" s="65" customFormat="1">
      <c r="B42" s="62"/>
      <c r="C42" s="62"/>
      <c r="D42" s="63"/>
      <c r="E42" s="58"/>
      <c r="F42" s="59"/>
      <c r="G42" s="60">
        <f t="shared" si="6"/>
        <v>0</v>
      </c>
      <c r="H42" s="60">
        <f t="shared" si="10"/>
        <v>0</v>
      </c>
      <c r="I42" s="60">
        <f t="shared" si="2"/>
        <v>0</v>
      </c>
      <c r="J42" s="60">
        <f t="shared" si="11"/>
        <v>0</v>
      </c>
      <c r="K42" s="59"/>
      <c r="L42" s="60">
        <f t="shared" si="4"/>
        <v>0</v>
      </c>
      <c r="M42" s="60">
        <f t="shared" si="5"/>
        <v>0</v>
      </c>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row>
    <row r="43" spans="2:39" s="65" customFormat="1">
      <c r="B43" s="62"/>
      <c r="C43" s="62"/>
      <c r="D43" s="63"/>
      <c r="E43" s="58"/>
      <c r="F43" s="59"/>
      <c r="G43" s="60">
        <f t="shared" si="6"/>
        <v>0</v>
      </c>
      <c r="H43" s="60">
        <f t="shared" si="10"/>
        <v>0</v>
      </c>
      <c r="I43" s="60">
        <f t="shared" si="2"/>
        <v>0</v>
      </c>
      <c r="J43" s="60">
        <f t="shared" si="11"/>
        <v>0</v>
      </c>
      <c r="K43" s="59"/>
      <c r="L43" s="60">
        <f t="shared" si="4"/>
        <v>0</v>
      </c>
      <c r="M43" s="60">
        <f t="shared" si="5"/>
        <v>0</v>
      </c>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row>
    <row r="44" spans="2:39" s="65" customFormat="1">
      <c r="B44" s="62"/>
      <c r="C44" s="62"/>
      <c r="D44" s="63"/>
      <c r="E44" s="58"/>
      <c r="F44" s="59"/>
      <c r="G44" s="60">
        <f t="shared" si="6"/>
        <v>0</v>
      </c>
      <c r="H44" s="60">
        <f t="shared" si="10"/>
        <v>0</v>
      </c>
      <c r="I44" s="60">
        <f t="shared" si="2"/>
        <v>0</v>
      </c>
      <c r="J44" s="60">
        <f t="shared" si="11"/>
        <v>0</v>
      </c>
      <c r="K44" s="59"/>
      <c r="L44" s="60">
        <f t="shared" si="4"/>
        <v>0</v>
      </c>
      <c r="M44" s="60">
        <f t="shared" si="5"/>
        <v>0</v>
      </c>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row>
    <row r="45" spans="2:39" s="65" customFormat="1">
      <c r="B45" s="62"/>
      <c r="C45" s="62"/>
      <c r="D45" s="63"/>
      <c r="E45" s="58"/>
      <c r="F45" s="59"/>
      <c r="G45" s="60">
        <f t="shared" si="6"/>
        <v>0</v>
      </c>
      <c r="H45" s="60">
        <f t="shared" si="10"/>
        <v>0</v>
      </c>
      <c r="I45" s="60">
        <f t="shared" si="2"/>
        <v>0</v>
      </c>
      <c r="J45" s="60">
        <f t="shared" si="11"/>
        <v>0</v>
      </c>
      <c r="K45" s="59"/>
      <c r="L45" s="60">
        <f t="shared" si="4"/>
        <v>0</v>
      </c>
      <c r="M45" s="60">
        <f t="shared" si="5"/>
        <v>0</v>
      </c>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row>
    <row r="46" spans="2:39" s="65" customFormat="1">
      <c r="B46" s="62"/>
      <c r="C46" s="62"/>
      <c r="D46" s="63"/>
      <c r="E46" s="58"/>
      <c r="F46" s="59"/>
      <c r="G46" s="60">
        <f t="shared" si="6"/>
        <v>0</v>
      </c>
      <c r="H46" s="60">
        <f t="shared" si="10"/>
        <v>0</v>
      </c>
      <c r="I46" s="60">
        <f t="shared" si="2"/>
        <v>0</v>
      </c>
      <c r="J46" s="60">
        <f t="shared" si="11"/>
        <v>0</v>
      </c>
      <c r="K46" s="59"/>
      <c r="L46" s="60">
        <f t="shared" si="4"/>
        <v>0</v>
      </c>
      <c r="M46" s="60">
        <f t="shared" si="5"/>
        <v>0</v>
      </c>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row>
    <row r="47" spans="2:39" s="65" customFormat="1">
      <c r="B47" s="62"/>
      <c r="C47" s="62"/>
      <c r="D47" s="63"/>
      <c r="E47" s="58"/>
      <c r="F47" s="59"/>
      <c r="G47" s="60">
        <f t="shared" si="6"/>
        <v>0</v>
      </c>
      <c r="H47" s="60">
        <f t="shared" si="10"/>
        <v>0</v>
      </c>
      <c r="I47" s="60">
        <f t="shared" si="2"/>
        <v>0</v>
      </c>
      <c r="J47" s="60">
        <f t="shared" si="11"/>
        <v>0</v>
      </c>
      <c r="K47" s="59"/>
      <c r="L47" s="60">
        <f t="shared" si="4"/>
        <v>0</v>
      </c>
      <c r="M47" s="60">
        <f t="shared" si="5"/>
        <v>0</v>
      </c>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row>
    <row r="48" spans="2:39" s="65" customFormat="1">
      <c r="B48" s="62"/>
      <c r="C48" s="62"/>
      <c r="D48" s="63"/>
      <c r="E48" s="58"/>
      <c r="F48" s="59"/>
      <c r="G48" s="60">
        <f t="shared" si="6"/>
        <v>0</v>
      </c>
      <c r="H48" s="60">
        <f t="shared" si="10"/>
        <v>0</v>
      </c>
      <c r="I48" s="60">
        <f t="shared" si="2"/>
        <v>0</v>
      </c>
      <c r="J48" s="60">
        <f t="shared" si="11"/>
        <v>0</v>
      </c>
      <c r="K48" s="59"/>
      <c r="L48" s="60">
        <f t="shared" si="4"/>
        <v>0</v>
      </c>
      <c r="M48" s="60">
        <f t="shared" si="5"/>
        <v>0</v>
      </c>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row>
    <row r="49" spans="2:39" s="65" customFormat="1">
      <c r="B49" s="62"/>
      <c r="C49" s="62"/>
      <c r="D49" s="63"/>
      <c r="E49" s="58"/>
      <c r="F49" s="59"/>
      <c r="G49" s="60">
        <f t="shared" si="6"/>
        <v>0</v>
      </c>
      <c r="H49" s="60">
        <f t="shared" si="10"/>
        <v>0</v>
      </c>
      <c r="I49" s="60">
        <f t="shared" si="2"/>
        <v>0</v>
      </c>
      <c r="J49" s="60">
        <f t="shared" si="11"/>
        <v>0</v>
      </c>
      <c r="K49" s="59"/>
      <c r="L49" s="60">
        <f t="shared" si="4"/>
        <v>0</v>
      </c>
      <c r="M49" s="60">
        <f t="shared" si="5"/>
        <v>0</v>
      </c>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row>
    <row r="50" spans="2:39" s="65" customFormat="1">
      <c r="B50" s="62"/>
      <c r="C50" s="62"/>
      <c r="D50" s="63"/>
      <c r="E50" s="58"/>
      <c r="F50" s="59"/>
      <c r="G50" s="60">
        <f t="shared" si="6"/>
        <v>0</v>
      </c>
      <c r="H50" s="60">
        <f t="shared" si="10"/>
        <v>0</v>
      </c>
      <c r="I50" s="60">
        <f t="shared" si="2"/>
        <v>0</v>
      </c>
      <c r="J50" s="60">
        <f t="shared" si="11"/>
        <v>0</v>
      </c>
      <c r="K50" s="59"/>
      <c r="L50" s="60">
        <f t="shared" si="4"/>
        <v>0</v>
      </c>
      <c r="M50" s="60">
        <f t="shared" si="5"/>
        <v>0</v>
      </c>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row>
    <row r="51" spans="2:39" s="65" customFormat="1">
      <c r="B51" s="62"/>
      <c r="C51" s="62"/>
      <c r="D51" s="63"/>
      <c r="E51" s="58"/>
      <c r="F51" s="59"/>
      <c r="G51" s="60">
        <f>D51*$F$2*$F$3*F51*$F$5/12</f>
        <v>0</v>
      </c>
      <c r="H51" s="60">
        <f t="shared" si="10"/>
        <v>0</v>
      </c>
      <c r="I51" s="60">
        <f t="shared" si="2"/>
        <v>0</v>
      </c>
      <c r="J51" s="60">
        <f t="shared" si="11"/>
        <v>0</v>
      </c>
      <c r="K51" s="59"/>
      <c r="L51" s="60">
        <f t="shared" si="4"/>
        <v>0</v>
      </c>
      <c r="M51" s="60">
        <f t="shared" si="5"/>
        <v>0</v>
      </c>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row>
    <row r="52" spans="2:39" s="65" customFormat="1">
      <c r="B52" s="62"/>
      <c r="C52" s="62"/>
      <c r="D52" s="63"/>
      <c r="E52" s="58"/>
      <c r="F52" s="59"/>
      <c r="G52" s="60">
        <f>D52*$F$2*$F$3*F52*$F$5/12</f>
        <v>0</v>
      </c>
      <c r="H52" s="60">
        <f t="shared" si="10"/>
        <v>0</v>
      </c>
      <c r="I52" s="60">
        <f t="shared" si="2"/>
        <v>0</v>
      </c>
      <c r="J52" s="60">
        <f t="shared" si="11"/>
        <v>0</v>
      </c>
      <c r="K52" s="59"/>
      <c r="L52" s="60">
        <f t="shared" si="4"/>
        <v>0</v>
      </c>
      <c r="M52" s="60">
        <f t="shared" si="5"/>
        <v>0</v>
      </c>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row>
    <row r="53" spans="2:39" s="65" customFormat="1">
      <c r="B53" s="62"/>
      <c r="C53" s="62"/>
      <c r="D53" s="63"/>
      <c r="E53" s="58"/>
      <c r="F53" s="59"/>
      <c r="G53" s="60">
        <f>D53*$F$2*$F$3*F53*$F$5/12</f>
        <v>0</v>
      </c>
      <c r="H53" s="60">
        <f t="shared" si="10"/>
        <v>0</v>
      </c>
      <c r="I53" s="60">
        <f t="shared" si="2"/>
        <v>0</v>
      </c>
      <c r="J53" s="60">
        <f t="shared" si="11"/>
        <v>0</v>
      </c>
      <c r="K53" s="59"/>
      <c r="L53" s="60">
        <f t="shared" si="4"/>
        <v>0</v>
      </c>
      <c r="M53" s="60">
        <f t="shared" si="5"/>
        <v>0</v>
      </c>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row>
    <row r="54" spans="2:39" s="65" customFormat="1">
      <c r="B54" s="62"/>
      <c r="C54" s="62"/>
      <c r="D54" s="63"/>
      <c r="E54" s="58"/>
      <c r="F54" s="59"/>
      <c r="G54" s="60">
        <f>D54*$F$2*$F$3*F54*$F$5/12</f>
        <v>0</v>
      </c>
      <c r="H54" s="60">
        <f t="shared" si="10"/>
        <v>0</v>
      </c>
      <c r="I54" s="60">
        <f t="shared" si="2"/>
        <v>0</v>
      </c>
      <c r="J54" s="60">
        <f t="shared" si="11"/>
        <v>0</v>
      </c>
      <c r="K54" s="59"/>
      <c r="L54" s="60">
        <f t="shared" si="4"/>
        <v>0</v>
      </c>
      <c r="M54" s="60">
        <f t="shared" si="5"/>
        <v>0</v>
      </c>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row>
    <row r="55" spans="2:39" s="65" customFormat="1">
      <c r="B55" s="62"/>
      <c r="C55" s="62"/>
      <c r="D55" s="63"/>
      <c r="E55" s="58"/>
      <c r="F55" s="59"/>
      <c r="G55" s="60">
        <f>D55*$F$2*$F$3*F55*$F$5/12</f>
        <v>0</v>
      </c>
      <c r="H55" s="60">
        <f t="shared" si="10"/>
        <v>0</v>
      </c>
      <c r="I55" s="60">
        <f>D55*$F$2*$F$4*E55*$F$5/12</f>
        <v>0</v>
      </c>
      <c r="J55" s="60">
        <f t="shared" si="11"/>
        <v>0</v>
      </c>
      <c r="K55" s="59"/>
      <c r="L55" s="60">
        <f t="shared" si="4"/>
        <v>0</v>
      </c>
      <c r="M55" s="60">
        <f>L55*$L$4</f>
        <v>0</v>
      </c>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row>
  </sheetData>
  <mergeCells count="10">
    <mergeCell ref="B8:M8"/>
    <mergeCell ref="C6:E6"/>
    <mergeCell ref="C5:E5"/>
    <mergeCell ref="C7:E7"/>
    <mergeCell ref="I2:K2"/>
    <mergeCell ref="I4:K4"/>
    <mergeCell ref="I5:K5"/>
    <mergeCell ref="C2:E2"/>
    <mergeCell ref="C3:E3"/>
    <mergeCell ref="C4:E4"/>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B1:AM55"/>
  <sheetViews>
    <sheetView workbookViewId="0">
      <selection activeCell="C3" sqref="C3"/>
    </sheetView>
  </sheetViews>
  <sheetFormatPr defaultColWidth="7.125" defaultRowHeight="12.75"/>
  <cols>
    <col min="1" max="1" width="3" style="1" customWidth="1"/>
    <col min="2" max="2" width="20.875" style="1" customWidth="1"/>
    <col min="3" max="3" width="19.625" style="1" customWidth="1"/>
    <col min="4" max="4" width="26" style="1" customWidth="1"/>
    <col min="5" max="5" width="21.875" style="1" customWidth="1"/>
    <col min="6" max="6" width="17.625" style="1" customWidth="1"/>
    <col min="7" max="8" width="17.625" style="2" customWidth="1"/>
    <col min="9" max="9" width="18.25" style="18" customWidth="1"/>
    <col min="10" max="11" width="15.125" style="18" customWidth="1"/>
    <col min="12" max="37" width="7.125" style="18"/>
    <col min="38" max="16384" width="7.125" style="1"/>
  </cols>
  <sheetData>
    <row r="1" spans="2:39" s="38" customFormat="1" ht="24.75" customHeight="1">
      <c r="B1" s="66" t="s">
        <v>34</v>
      </c>
      <c r="D1" s="39"/>
      <c r="H1" s="39"/>
      <c r="I1" s="39"/>
      <c r="J1" s="39"/>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row>
    <row r="2" spans="2:39" ht="42.75" customHeight="1">
      <c r="B2" s="121" t="s">
        <v>35</v>
      </c>
      <c r="C2" s="24" t="s">
        <v>36</v>
      </c>
      <c r="D2" s="122" t="s">
        <v>37</v>
      </c>
      <c r="E2" s="122"/>
      <c r="F2" s="122"/>
      <c r="G2" s="25"/>
    </row>
    <row r="3" spans="2:39" ht="36.75" customHeight="1">
      <c r="B3" s="121"/>
      <c r="C3" s="11" t="s">
        <v>7</v>
      </c>
      <c r="D3" s="122" t="s">
        <v>8</v>
      </c>
      <c r="E3" s="122"/>
      <c r="F3" s="122"/>
      <c r="G3" s="26">
        <v>12</v>
      </c>
    </row>
    <row r="4" spans="2:39" ht="51.75" customHeight="1">
      <c r="B4" s="121"/>
      <c r="C4" s="11" t="s">
        <v>11</v>
      </c>
      <c r="D4" s="122" t="s">
        <v>38</v>
      </c>
      <c r="E4" s="122"/>
      <c r="F4" s="122"/>
      <c r="G4" s="29"/>
    </row>
    <row r="5" spans="2:39" ht="42" customHeight="1">
      <c r="B5" s="121" t="s">
        <v>39</v>
      </c>
      <c r="C5" s="24" t="s">
        <v>40</v>
      </c>
      <c r="D5" s="122" t="s">
        <v>37</v>
      </c>
      <c r="E5" s="122"/>
      <c r="F5" s="122"/>
      <c r="G5" s="25"/>
    </row>
    <row r="6" spans="2:39" ht="37.5" customHeight="1">
      <c r="B6" s="121"/>
      <c r="C6" s="11" t="s">
        <v>7</v>
      </c>
      <c r="D6" s="122" t="s">
        <v>8</v>
      </c>
      <c r="E6" s="122"/>
      <c r="F6" s="122"/>
      <c r="G6" s="26">
        <v>12</v>
      </c>
    </row>
    <row r="7" spans="2:39" ht="51.75" customHeight="1">
      <c r="B7" s="121"/>
      <c r="C7" s="11" t="s">
        <v>11</v>
      </c>
      <c r="D7" s="122" t="s">
        <v>38</v>
      </c>
      <c r="E7" s="122"/>
      <c r="F7" s="122"/>
      <c r="G7" s="29"/>
    </row>
    <row r="8" spans="2:39" ht="44.25" customHeight="1">
      <c r="B8" s="121" t="s">
        <v>41</v>
      </c>
      <c r="C8" s="24" t="s">
        <v>42</v>
      </c>
      <c r="D8" s="122" t="s">
        <v>37</v>
      </c>
      <c r="E8" s="122"/>
      <c r="F8" s="122"/>
      <c r="G8" s="25"/>
      <c r="H8" s="22"/>
      <c r="I8" s="22"/>
      <c r="J8" s="21"/>
      <c r="K8" s="1"/>
    </row>
    <row r="9" spans="2:39" ht="34.5" customHeight="1">
      <c r="B9" s="121"/>
      <c r="C9" s="11" t="s">
        <v>7</v>
      </c>
      <c r="D9" s="122" t="s">
        <v>8</v>
      </c>
      <c r="E9" s="122"/>
      <c r="F9" s="122"/>
      <c r="G9" s="26">
        <v>12</v>
      </c>
      <c r="H9" s="23"/>
      <c r="I9" s="23"/>
      <c r="J9" s="21"/>
      <c r="K9" s="1"/>
    </row>
    <row r="10" spans="2:39" ht="51.75" customHeight="1">
      <c r="B10" s="121"/>
      <c r="C10" s="11" t="s">
        <v>11</v>
      </c>
      <c r="D10" s="122" t="s">
        <v>38</v>
      </c>
      <c r="E10" s="122"/>
      <c r="F10" s="122"/>
      <c r="G10" s="29"/>
    </row>
    <row r="11" spans="2:39" ht="15" customHeight="1"/>
    <row r="12" spans="2:39" s="3" customFormat="1" ht="87.75" customHeight="1">
      <c r="B12" s="13" t="s">
        <v>15</v>
      </c>
      <c r="C12" s="13" t="s">
        <v>16</v>
      </c>
      <c r="D12" s="14" t="s">
        <v>17</v>
      </c>
      <c r="E12" s="15" t="str">
        <f>(C2) &amp; " in need of " &amp; (B2)</f>
        <v>[Enter here target population group name (ex. Children 6-23 mo)] in need of BSFP</v>
      </c>
      <c r="F12" s="16" t="str">
        <f>"Cluster targeted caseload for " &amp; (B2)</f>
        <v>Cluster targeted caseload for BSFP</v>
      </c>
      <c r="G12" s="15" t="str">
        <f>(C5) &amp; " in need of " &amp; (B5)</f>
        <v>[Enter here target population group name (ex. Children 0-24 mo)] in need of [Enter here activity 2 name (ex. IYCF counselling)]</v>
      </c>
      <c r="H12" s="16" t="str">
        <f>"Cluster targeted caseload for " &amp; (B5)</f>
        <v>Cluster targeted caseload for [Enter here activity 2 name (ex. IYCF counselling)]</v>
      </c>
      <c r="I12" s="15" t="str">
        <f>(C8) &amp; " in need of " &amp; (B8)</f>
        <v>[Enter here target population group name (ex. Children 6-35 mo)] in need of [Enter here activity 1 name (ex. MNPs distribution)]</v>
      </c>
      <c r="J12" s="16" t="str">
        <f>"Cluster targeted caseload for " &amp; (B8)</f>
        <v>Cluster targeted caseload for [Enter here activity 1 name (ex. MNPs distribution)]</v>
      </c>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row>
    <row r="13" spans="2:39" s="9" customFormat="1" ht="125.25" customHeight="1">
      <c r="B13" s="17" t="s">
        <v>27</v>
      </c>
      <c r="C13" s="17" t="s">
        <v>28</v>
      </c>
      <c r="D13" s="17" t="s">
        <v>29</v>
      </c>
      <c r="E13" s="10" t="s">
        <v>32</v>
      </c>
      <c r="F13" s="10" t="s">
        <v>32</v>
      </c>
      <c r="G13" s="10" t="s">
        <v>32</v>
      </c>
      <c r="H13" s="10" t="s">
        <v>32</v>
      </c>
      <c r="I13" s="10" t="s">
        <v>32</v>
      </c>
      <c r="J13" s="10" t="s">
        <v>32</v>
      </c>
    </row>
    <row r="14" spans="2:39" s="9" customFormat="1" ht="17.25" hidden="1" customHeight="1">
      <c r="B14" s="17" t="str">
        <f>B12</f>
        <v>Admin 1</v>
      </c>
      <c r="C14" s="17" t="str">
        <f t="shared" ref="C14:J14" si="0">C12</f>
        <v>Admin 2</v>
      </c>
      <c r="D14" s="17" t="str">
        <f t="shared" si="0"/>
        <v>Population per admin 2 as of year you are doing calculations for</v>
      </c>
      <c r="E14" s="17" t="str">
        <f t="shared" si="0"/>
        <v>[Enter here target population group name (ex. Children 6-23 mo)] in need of BSFP</v>
      </c>
      <c r="F14" s="17" t="str">
        <f t="shared" si="0"/>
        <v>Cluster targeted caseload for BSFP</v>
      </c>
      <c r="G14" s="17" t="str">
        <f t="shared" si="0"/>
        <v>[Enter here target population group name (ex. Children 0-24 mo)] in need of [Enter here activity 2 name (ex. IYCF counselling)]</v>
      </c>
      <c r="H14" s="17" t="str">
        <f t="shared" si="0"/>
        <v>Cluster targeted caseload for [Enter here activity 2 name (ex. IYCF counselling)]</v>
      </c>
      <c r="I14" s="17" t="str">
        <f t="shared" si="0"/>
        <v>[Enter here target population group name (ex. Children 6-35 mo)] in need of [Enter here activity 1 name (ex. MNPs distribution)]</v>
      </c>
      <c r="J14" s="17" t="str">
        <f t="shared" si="0"/>
        <v>Cluster targeted caseload for [Enter here activity 1 name (ex. MNPs distribution)]</v>
      </c>
    </row>
    <row r="15" spans="2:39" s="6" customFormat="1">
      <c r="B15" s="27"/>
      <c r="C15" s="27"/>
      <c r="D15" s="12"/>
      <c r="E15" s="4">
        <f>D15*$G$2*$G$3/12</f>
        <v>0</v>
      </c>
      <c r="F15" s="4">
        <f>E15*$G$4</f>
        <v>0</v>
      </c>
      <c r="G15" s="4">
        <f>D15*$G$5*$G$6/12</f>
        <v>0</v>
      </c>
      <c r="H15" s="4">
        <f>G15*$G$7</f>
        <v>0</v>
      </c>
      <c r="I15" s="4">
        <f>D15*$G$8*$G$9/12</f>
        <v>0</v>
      </c>
      <c r="J15" s="4">
        <f>I15*$G$10</f>
        <v>0</v>
      </c>
    </row>
    <row r="16" spans="2:39" s="7" customFormat="1">
      <c r="B16" s="28"/>
      <c r="C16" s="28"/>
      <c r="D16" s="8"/>
      <c r="E16" s="5">
        <f t="shared" ref="E16:E55" si="1">D16*$G$2*$G$3/12</f>
        <v>0</v>
      </c>
      <c r="F16" s="5">
        <f t="shared" ref="F16:F55" si="2">E16*$G$4</f>
        <v>0</v>
      </c>
      <c r="G16" s="5">
        <f t="shared" ref="G16:G55" si="3">D16*$G$5*$G$6/12</f>
        <v>0</v>
      </c>
      <c r="H16" s="5">
        <f t="shared" ref="H16:H55" si="4">G16*$G$7</f>
        <v>0</v>
      </c>
      <c r="I16" s="5">
        <f t="shared" ref="I16:I55" si="5">D16*$G$8*$G$9/12</f>
        <v>0</v>
      </c>
      <c r="J16" s="5">
        <f t="shared" ref="J16:J55" si="6">I16*$G$10</f>
        <v>0</v>
      </c>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row>
    <row r="17" spans="2:37" s="7" customFormat="1">
      <c r="B17" s="28"/>
      <c r="C17" s="28"/>
      <c r="D17" s="8"/>
      <c r="E17" s="5">
        <f t="shared" si="1"/>
        <v>0</v>
      </c>
      <c r="F17" s="5">
        <f t="shared" si="2"/>
        <v>0</v>
      </c>
      <c r="G17" s="5">
        <f t="shared" si="3"/>
        <v>0</v>
      </c>
      <c r="H17" s="5">
        <f t="shared" si="4"/>
        <v>0</v>
      </c>
      <c r="I17" s="5">
        <f t="shared" si="5"/>
        <v>0</v>
      </c>
      <c r="J17" s="5">
        <f t="shared" si="6"/>
        <v>0</v>
      </c>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row>
    <row r="18" spans="2:37" s="7" customFormat="1">
      <c r="B18" s="28"/>
      <c r="C18" s="28"/>
      <c r="D18" s="8"/>
      <c r="E18" s="5">
        <f t="shared" si="1"/>
        <v>0</v>
      </c>
      <c r="F18" s="5">
        <f t="shared" si="2"/>
        <v>0</v>
      </c>
      <c r="G18" s="5">
        <f t="shared" si="3"/>
        <v>0</v>
      </c>
      <c r="H18" s="5">
        <f t="shared" si="4"/>
        <v>0</v>
      </c>
      <c r="I18" s="5">
        <f t="shared" si="5"/>
        <v>0</v>
      </c>
      <c r="J18" s="5">
        <f t="shared" si="6"/>
        <v>0</v>
      </c>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row>
    <row r="19" spans="2:37" s="7" customFormat="1">
      <c r="B19" s="28"/>
      <c r="C19" s="28"/>
      <c r="D19" s="8"/>
      <c r="E19" s="5">
        <f t="shared" si="1"/>
        <v>0</v>
      </c>
      <c r="F19" s="5">
        <f t="shared" si="2"/>
        <v>0</v>
      </c>
      <c r="G19" s="5">
        <f t="shared" si="3"/>
        <v>0</v>
      </c>
      <c r="H19" s="5">
        <f t="shared" si="4"/>
        <v>0</v>
      </c>
      <c r="I19" s="5">
        <f t="shared" si="5"/>
        <v>0</v>
      </c>
      <c r="J19" s="5">
        <f t="shared" si="6"/>
        <v>0</v>
      </c>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row>
    <row r="20" spans="2:37" s="7" customFormat="1">
      <c r="B20" s="28"/>
      <c r="C20" s="28"/>
      <c r="D20" s="8"/>
      <c r="E20" s="5">
        <f t="shared" si="1"/>
        <v>0</v>
      </c>
      <c r="F20" s="5">
        <f t="shared" si="2"/>
        <v>0</v>
      </c>
      <c r="G20" s="5">
        <f t="shared" si="3"/>
        <v>0</v>
      </c>
      <c r="H20" s="5">
        <f t="shared" si="4"/>
        <v>0</v>
      </c>
      <c r="I20" s="5">
        <f t="shared" si="5"/>
        <v>0</v>
      </c>
      <c r="J20" s="5">
        <f t="shared" si="6"/>
        <v>0</v>
      </c>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row>
    <row r="21" spans="2:37" s="7" customFormat="1">
      <c r="B21" s="28"/>
      <c r="C21" s="28"/>
      <c r="D21" s="8"/>
      <c r="E21" s="5">
        <f t="shared" si="1"/>
        <v>0</v>
      </c>
      <c r="F21" s="5">
        <f t="shared" si="2"/>
        <v>0</v>
      </c>
      <c r="G21" s="5">
        <f t="shared" si="3"/>
        <v>0</v>
      </c>
      <c r="H21" s="5">
        <f t="shared" si="4"/>
        <v>0</v>
      </c>
      <c r="I21" s="5">
        <f t="shared" si="5"/>
        <v>0</v>
      </c>
      <c r="J21" s="5">
        <f t="shared" si="6"/>
        <v>0</v>
      </c>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row>
    <row r="22" spans="2:37" s="7" customFormat="1">
      <c r="B22" s="28"/>
      <c r="C22" s="28"/>
      <c r="D22" s="8"/>
      <c r="E22" s="5">
        <f t="shared" si="1"/>
        <v>0</v>
      </c>
      <c r="F22" s="5">
        <f t="shared" si="2"/>
        <v>0</v>
      </c>
      <c r="G22" s="5">
        <f t="shared" si="3"/>
        <v>0</v>
      </c>
      <c r="H22" s="5">
        <f t="shared" si="4"/>
        <v>0</v>
      </c>
      <c r="I22" s="5">
        <f t="shared" si="5"/>
        <v>0</v>
      </c>
      <c r="J22" s="5">
        <f t="shared" si="6"/>
        <v>0</v>
      </c>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row>
    <row r="23" spans="2:37" s="7" customFormat="1">
      <c r="B23" s="28"/>
      <c r="C23" s="28"/>
      <c r="D23" s="8"/>
      <c r="E23" s="5">
        <f t="shared" si="1"/>
        <v>0</v>
      </c>
      <c r="F23" s="5">
        <f t="shared" si="2"/>
        <v>0</v>
      </c>
      <c r="G23" s="5">
        <f t="shared" si="3"/>
        <v>0</v>
      </c>
      <c r="H23" s="5">
        <f t="shared" si="4"/>
        <v>0</v>
      </c>
      <c r="I23" s="5">
        <f t="shared" si="5"/>
        <v>0</v>
      </c>
      <c r="J23" s="5">
        <f t="shared" si="6"/>
        <v>0</v>
      </c>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row>
    <row r="24" spans="2:37" s="7" customFormat="1">
      <c r="B24" s="28"/>
      <c r="C24" s="28"/>
      <c r="D24" s="8"/>
      <c r="E24" s="5">
        <f t="shared" si="1"/>
        <v>0</v>
      </c>
      <c r="F24" s="5">
        <f t="shared" si="2"/>
        <v>0</v>
      </c>
      <c r="G24" s="5">
        <f t="shared" si="3"/>
        <v>0</v>
      </c>
      <c r="H24" s="5">
        <f t="shared" si="4"/>
        <v>0</v>
      </c>
      <c r="I24" s="5">
        <f t="shared" si="5"/>
        <v>0</v>
      </c>
      <c r="J24" s="5">
        <f t="shared" si="6"/>
        <v>0</v>
      </c>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row>
    <row r="25" spans="2:37" s="7" customFormat="1">
      <c r="B25" s="28"/>
      <c r="C25" s="28"/>
      <c r="D25" s="8"/>
      <c r="E25" s="5">
        <f t="shared" si="1"/>
        <v>0</v>
      </c>
      <c r="F25" s="5">
        <f t="shared" si="2"/>
        <v>0</v>
      </c>
      <c r="G25" s="5">
        <f t="shared" si="3"/>
        <v>0</v>
      </c>
      <c r="H25" s="5">
        <f t="shared" si="4"/>
        <v>0</v>
      </c>
      <c r="I25" s="5">
        <f t="shared" si="5"/>
        <v>0</v>
      </c>
      <c r="J25" s="5">
        <f t="shared" si="6"/>
        <v>0</v>
      </c>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row>
    <row r="26" spans="2:37" s="7" customFormat="1">
      <c r="B26" s="28"/>
      <c r="C26" s="28"/>
      <c r="D26" s="8"/>
      <c r="E26" s="5">
        <f t="shared" si="1"/>
        <v>0</v>
      </c>
      <c r="F26" s="5">
        <f t="shared" si="2"/>
        <v>0</v>
      </c>
      <c r="G26" s="5">
        <f t="shared" si="3"/>
        <v>0</v>
      </c>
      <c r="H26" s="5">
        <f t="shared" si="4"/>
        <v>0</v>
      </c>
      <c r="I26" s="5">
        <f t="shared" si="5"/>
        <v>0</v>
      </c>
      <c r="J26" s="5">
        <f t="shared" si="6"/>
        <v>0</v>
      </c>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row>
    <row r="27" spans="2:37" s="7" customFormat="1">
      <c r="B27" s="28"/>
      <c r="C27" s="28"/>
      <c r="D27" s="8"/>
      <c r="E27" s="5">
        <f t="shared" si="1"/>
        <v>0</v>
      </c>
      <c r="F27" s="5">
        <f t="shared" si="2"/>
        <v>0</v>
      </c>
      <c r="G27" s="5">
        <f t="shared" si="3"/>
        <v>0</v>
      </c>
      <c r="H27" s="5">
        <f t="shared" si="4"/>
        <v>0</v>
      </c>
      <c r="I27" s="5">
        <f t="shared" si="5"/>
        <v>0</v>
      </c>
      <c r="J27" s="5">
        <f t="shared" si="6"/>
        <v>0</v>
      </c>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row>
    <row r="28" spans="2:37" s="7" customFormat="1">
      <c r="B28" s="28"/>
      <c r="C28" s="28"/>
      <c r="D28" s="8"/>
      <c r="E28" s="5">
        <f t="shared" si="1"/>
        <v>0</v>
      </c>
      <c r="F28" s="5">
        <f t="shared" si="2"/>
        <v>0</v>
      </c>
      <c r="G28" s="5">
        <f t="shared" si="3"/>
        <v>0</v>
      </c>
      <c r="H28" s="5">
        <f t="shared" si="4"/>
        <v>0</v>
      </c>
      <c r="I28" s="5">
        <f t="shared" si="5"/>
        <v>0</v>
      </c>
      <c r="J28" s="5">
        <f t="shared" si="6"/>
        <v>0</v>
      </c>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row>
    <row r="29" spans="2:37" s="7" customFormat="1">
      <c r="B29" s="28"/>
      <c r="C29" s="28"/>
      <c r="D29" s="8"/>
      <c r="E29" s="5">
        <f t="shared" si="1"/>
        <v>0</v>
      </c>
      <c r="F29" s="5">
        <f t="shared" si="2"/>
        <v>0</v>
      </c>
      <c r="G29" s="5">
        <f t="shared" si="3"/>
        <v>0</v>
      </c>
      <c r="H29" s="5">
        <f t="shared" si="4"/>
        <v>0</v>
      </c>
      <c r="I29" s="5">
        <f t="shared" si="5"/>
        <v>0</v>
      </c>
      <c r="J29" s="5">
        <f t="shared" si="6"/>
        <v>0</v>
      </c>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row>
    <row r="30" spans="2:37" s="7" customFormat="1">
      <c r="B30" s="28"/>
      <c r="C30" s="28"/>
      <c r="D30" s="8"/>
      <c r="E30" s="5">
        <f t="shared" si="1"/>
        <v>0</v>
      </c>
      <c r="F30" s="5">
        <f t="shared" si="2"/>
        <v>0</v>
      </c>
      <c r="G30" s="5">
        <f t="shared" si="3"/>
        <v>0</v>
      </c>
      <c r="H30" s="5">
        <f t="shared" si="4"/>
        <v>0</v>
      </c>
      <c r="I30" s="5">
        <f t="shared" si="5"/>
        <v>0</v>
      </c>
      <c r="J30" s="5">
        <f t="shared" si="6"/>
        <v>0</v>
      </c>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row>
    <row r="31" spans="2:37" s="7" customFormat="1">
      <c r="B31" s="28"/>
      <c r="C31" s="28"/>
      <c r="D31" s="8"/>
      <c r="E31" s="5">
        <f t="shared" si="1"/>
        <v>0</v>
      </c>
      <c r="F31" s="5">
        <f t="shared" si="2"/>
        <v>0</v>
      </c>
      <c r="G31" s="5">
        <f t="shared" si="3"/>
        <v>0</v>
      </c>
      <c r="H31" s="5">
        <f t="shared" si="4"/>
        <v>0</v>
      </c>
      <c r="I31" s="5">
        <f t="shared" si="5"/>
        <v>0</v>
      </c>
      <c r="J31" s="5">
        <f t="shared" si="6"/>
        <v>0</v>
      </c>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row>
    <row r="32" spans="2:37" s="7" customFormat="1">
      <c r="B32" s="28"/>
      <c r="C32" s="28"/>
      <c r="D32" s="8"/>
      <c r="E32" s="5">
        <f t="shared" si="1"/>
        <v>0</v>
      </c>
      <c r="F32" s="5">
        <f t="shared" si="2"/>
        <v>0</v>
      </c>
      <c r="G32" s="5">
        <f t="shared" si="3"/>
        <v>0</v>
      </c>
      <c r="H32" s="5">
        <f t="shared" si="4"/>
        <v>0</v>
      </c>
      <c r="I32" s="5">
        <f t="shared" si="5"/>
        <v>0</v>
      </c>
      <c r="J32" s="5">
        <f t="shared" si="6"/>
        <v>0</v>
      </c>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row>
    <row r="33" spans="2:37" s="7" customFormat="1">
      <c r="B33" s="28"/>
      <c r="C33" s="28"/>
      <c r="D33" s="8"/>
      <c r="E33" s="5">
        <f t="shared" si="1"/>
        <v>0</v>
      </c>
      <c r="F33" s="5">
        <f t="shared" si="2"/>
        <v>0</v>
      </c>
      <c r="G33" s="5">
        <f t="shared" si="3"/>
        <v>0</v>
      </c>
      <c r="H33" s="5">
        <f t="shared" si="4"/>
        <v>0</v>
      </c>
      <c r="I33" s="5">
        <f t="shared" si="5"/>
        <v>0</v>
      </c>
      <c r="J33" s="5">
        <f t="shared" si="6"/>
        <v>0</v>
      </c>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row>
    <row r="34" spans="2:37" s="7" customFormat="1">
      <c r="B34" s="28"/>
      <c r="C34" s="28"/>
      <c r="D34" s="8"/>
      <c r="E34" s="5">
        <f t="shared" si="1"/>
        <v>0</v>
      </c>
      <c r="F34" s="5">
        <f t="shared" si="2"/>
        <v>0</v>
      </c>
      <c r="G34" s="5">
        <f t="shared" si="3"/>
        <v>0</v>
      </c>
      <c r="H34" s="5">
        <f t="shared" si="4"/>
        <v>0</v>
      </c>
      <c r="I34" s="5">
        <f t="shared" si="5"/>
        <v>0</v>
      </c>
      <c r="J34" s="5">
        <f t="shared" si="6"/>
        <v>0</v>
      </c>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row>
    <row r="35" spans="2:37" s="7" customFormat="1">
      <c r="B35" s="28"/>
      <c r="C35" s="28"/>
      <c r="D35" s="8"/>
      <c r="E35" s="5">
        <f t="shared" si="1"/>
        <v>0</v>
      </c>
      <c r="F35" s="5">
        <f t="shared" si="2"/>
        <v>0</v>
      </c>
      <c r="G35" s="5">
        <f t="shared" si="3"/>
        <v>0</v>
      </c>
      <c r="H35" s="5">
        <f t="shared" si="4"/>
        <v>0</v>
      </c>
      <c r="I35" s="5">
        <f t="shared" si="5"/>
        <v>0</v>
      </c>
      <c r="J35" s="5">
        <f t="shared" si="6"/>
        <v>0</v>
      </c>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row>
    <row r="36" spans="2:37" s="7" customFormat="1">
      <c r="B36" s="28"/>
      <c r="C36" s="28"/>
      <c r="D36" s="8"/>
      <c r="E36" s="5">
        <f t="shared" si="1"/>
        <v>0</v>
      </c>
      <c r="F36" s="5">
        <f t="shared" si="2"/>
        <v>0</v>
      </c>
      <c r="G36" s="5">
        <f t="shared" si="3"/>
        <v>0</v>
      </c>
      <c r="H36" s="5">
        <f t="shared" si="4"/>
        <v>0</v>
      </c>
      <c r="I36" s="5">
        <f t="shared" si="5"/>
        <v>0</v>
      </c>
      <c r="J36" s="5">
        <f t="shared" si="6"/>
        <v>0</v>
      </c>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row>
    <row r="37" spans="2:37" s="7" customFormat="1">
      <c r="B37" s="28"/>
      <c r="C37" s="28"/>
      <c r="D37" s="8"/>
      <c r="E37" s="5">
        <f t="shared" si="1"/>
        <v>0</v>
      </c>
      <c r="F37" s="5">
        <f t="shared" si="2"/>
        <v>0</v>
      </c>
      <c r="G37" s="5">
        <f t="shared" si="3"/>
        <v>0</v>
      </c>
      <c r="H37" s="5">
        <f t="shared" si="4"/>
        <v>0</v>
      </c>
      <c r="I37" s="5">
        <f t="shared" si="5"/>
        <v>0</v>
      </c>
      <c r="J37" s="5">
        <f t="shared" si="6"/>
        <v>0</v>
      </c>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row>
    <row r="38" spans="2:37" s="7" customFormat="1">
      <c r="B38" s="28"/>
      <c r="C38" s="28"/>
      <c r="D38" s="8"/>
      <c r="E38" s="5">
        <f t="shared" si="1"/>
        <v>0</v>
      </c>
      <c r="F38" s="5">
        <f t="shared" si="2"/>
        <v>0</v>
      </c>
      <c r="G38" s="5">
        <f t="shared" si="3"/>
        <v>0</v>
      </c>
      <c r="H38" s="5">
        <f t="shared" si="4"/>
        <v>0</v>
      </c>
      <c r="I38" s="5">
        <f t="shared" si="5"/>
        <v>0</v>
      </c>
      <c r="J38" s="5">
        <f t="shared" si="6"/>
        <v>0</v>
      </c>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row>
    <row r="39" spans="2:37" s="7" customFormat="1">
      <c r="B39" s="28"/>
      <c r="C39" s="28"/>
      <c r="D39" s="8"/>
      <c r="E39" s="5">
        <f t="shared" si="1"/>
        <v>0</v>
      </c>
      <c r="F39" s="5">
        <f t="shared" si="2"/>
        <v>0</v>
      </c>
      <c r="G39" s="5">
        <f t="shared" si="3"/>
        <v>0</v>
      </c>
      <c r="H39" s="5">
        <f t="shared" si="4"/>
        <v>0</v>
      </c>
      <c r="I39" s="5">
        <f t="shared" si="5"/>
        <v>0</v>
      </c>
      <c r="J39" s="5">
        <f t="shared" si="6"/>
        <v>0</v>
      </c>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row>
    <row r="40" spans="2:37" s="7" customFormat="1">
      <c r="B40" s="28"/>
      <c r="C40" s="28"/>
      <c r="D40" s="8"/>
      <c r="E40" s="5">
        <f t="shared" si="1"/>
        <v>0</v>
      </c>
      <c r="F40" s="5">
        <f t="shared" si="2"/>
        <v>0</v>
      </c>
      <c r="G40" s="5">
        <f t="shared" si="3"/>
        <v>0</v>
      </c>
      <c r="H40" s="5">
        <f t="shared" si="4"/>
        <v>0</v>
      </c>
      <c r="I40" s="5">
        <f t="shared" si="5"/>
        <v>0</v>
      </c>
      <c r="J40" s="5">
        <f t="shared" si="6"/>
        <v>0</v>
      </c>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row>
    <row r="41" spans="2:37" s="7" customFormat="1">
      <c r="B41" s="28"/>
      <c r="C41" s="28"/>
      <c r="D41" s="8"/>
      <c r="E41" s="5">
        <f t="shared" si="1"/>
        <v>0</v>
      </c>
      <c r="F41" s="5">
        <f t="shared" si="2"/>
        <v>0</v>
      </c>
      <c r="G41" s="5">
        <f t="shared" si="3"/>
        <v>0</v>
      </c>
      <c r="H41" s="5">
        <f t="shared" si="4"/>
        <v>0</v>
      </c>
      <c r="I41" s="5">
        <f t="shared" si="5"/>
        <v>0</v>
      </c>
      <c r="J41" s="5">
        <f t="shared" si="6"/>
        <v>0</v>
      </c>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row>
    <row r="42" spans="2:37" s="7" customFormat="1">
      <c r="B42" s="28"/>
      <c r="C42" s="28"/>
      <c r="D42" s="8"/>
      <c r="E42" s="5">
        <f t="shared" si="1"/>
        <v>0</v>
      </c>
      <c r="F42" s="5">
        <f t="shared" si="2"/>
        <v>0</v>
      </c>
      <c r="G42" s="5">
        <f t="shared" si="3"/>
        <v>0</v>
      </c>
      <c r="H42" s="5">
        <f t="shared" si="4"/>
        <v>0</v>
      </c>
      <c r="I42" s="5">
        <f t="shared" si="5"/>
        <v>0</v>
      </c>
      <c r="J42" s="5">
        <f t="shared" si="6"/>
        <v>0</v>
      </c>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row>
    <row r="43" spans="2:37" s="7" customFormat="1">
      <c r="B43" s="28"/>
      <c r="C43" s="28"/>
      <c r="D43" s="8"/>
      <c r="E43" s="5">
        <f t="shared" si="1"/>
        <v>0</v>
      </c>
      <c r="F43" s="5">
        <f t="shared" si="2"/>
        <v>0</v>
      </c>
      <c r="G43" s="5">
        <f t="shared" si="3"/>
        <v>0</v>
      </c>
      <c r="H43" s="5">
        <f t="shared" si="4"/>
        <v>0</v>
      </c>
      <c r="I43" s="5">
        <f t="shared" si="5"/>
        <v>0</v>
      </c>
      <c r="J43" s="5">
        <f t="shared" si="6"/>
        <v>0</v>
      </c>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row>
    <row r="44" spans="2:37" s="7" customFormat="1">
      <c r="B44" s="28"/>
      <c r="C44" s="28"/>
      <c r="D44" s="8"/>
      <c r="E44" s="5">
        <f t="shared" si="1"/>
        <v>0</v>
      </c>
      <c r="F44" s="5">
        <f t="shared" si="2"/>
        <v>0</v>
      </c>
      <c r="G44" s="5">
        <f t="shared" si="3"/>
        <v>0</v>
      </c>
      <c r="H44" s="5">
        <f t="shared" si="4"/>
        <v>0</v>
      </c>
      <c r="I44" s="5">
        <f t="shared" si="5"/>
        <v>0</v>
      </c>
      <c r="J44" s="5">
        <f t="shared" si="6"/>
        <v>0</v>
      </c>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row>
    <row r="45" spans="2:37" s="7" customFormat="1">
      <c r="B45" s="28"/>
      <c r="C45" s="28"/>
      <c r="D45" s="8"/>
      <c r="E45" s="5">
        <f t="shared" si="1"/>
        <v>0</v>
      </c>
      <c r="F45" s="5">
        <f t="shared" si="2"/>
        <v>0</v>
      </c>
      <c r="G45" s="5">
        <f t="shared" si="3"/>
        <v>0</v>
      </c>
      <c r="H45" s="5">
        <f t="shared" si="4"/>
        <v>0</v>
      </c>
      <c r="I45" s="5">
        <f t="shared" si="5"/>
        <v>0</v>
      </c>
      <c r="J45" s="5">
        <f t="shared" si="6"/>
        <v>0</v>
      </c>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row>
    <row r="46" spans="2:37" s="7" customFormat="1">
      <c r="B46" s="28"/>
      <c r="C46" s="28"/>
      <c r="D46" s="8"/>
      <c r="E46" s="5">
        <f t="shared" si="1"/>
        <v>0</v>
      </c>
      <c r="F46" s="5">
        <f t="shared" si="2"/>
        <v>0</v>
      </c>
      <c r="G46" s="5">
        <f t="shared" si="3"/>
        <v>0</v>
      </c>
      <c r="H46" s="5">
        <f t="shared" si="4"/>
        <v>0</v>
      </c>
      <c r="I46" s="5">
        <f t="shared" si="5"/>
        <v>0</v>
      </c>
      <c r="J46" s="5">
        <f t="shared" si="6"/>
        <v>0</v>
      </c>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row>
    <row r="47" spans="2:37" s="7" customFormat="1">
      <c r="B47" s="28"/>
      <c r="C47" s="28"/>
      <c r="D47" s="8"/>
      <c r="E47" s="5">
        <f t="shared" si="1"/>
        <v>0</v>
      </c>
      <c r="F47" s="5">
        <f t="shared" si="2"/>
        <v>0</v>
      </c>
      <c r="G47" s="5">
        <f t="shared" si="3"/>
        <v>0</v>
      </c>
      <c r="H47" s="5">
        <f t="shared" si="4"/>
        <v>0</v>
      </c>
      <c r="I47" s="5">
        <f t="shared" si="5"/>
        <v>0</v>
      </c>
      <c r="J47" s="5">
        <f t="shared" si="6"/>
        <v>0</v>
      </c>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row>
    <row r="48" spans="2:37" s="7" customFormat="1">
      <c r="B48" s="28"/>
      <c r="C48" s="28"/>
      <c r="D48" s="8"/>
      <c r="E48" s="5">
        <f t="shared" si="1"/>
        <v>0</v>
      </c>
      <c r="F48" s="5">
        <f t="shared" si="2"/>
        <v>0</v>
      </c>
      <c r="G48" s="5">
        <f t="shared" si="3"/>
        <v>0</v>
      </c>
      <c r="H48" s="5">
        <f t="shared" si="4"/>
        <v>0</v>
      </c>
      <c r="I48" s="5">
        <f t="shared" si="5"/>
        <v>0</v>
      </c>
      <c r="J48" s="5">
        <f t="shared" si="6"/>
        <v>0</v>
      </c>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row>
    <row r="49" spans="2:37" s="7" customFormat="1">
      <c r="B49" s="28"/>
      <c r="C49" s="28"/>
      <c r="D49" s="8"/>
      <c r="E49" s="5">
        <f t="shared" si="1"/>
        <v>0</v>
      </c>
      <c r="F49" s="5">
        <f t="shared" si="2"/>
        <v>0</v>
      </c>
      <c r="G49" s="5">
        <f t="shared" si="3"/>
        <v>0</v>
      </c>
      <c r="H49" s="5">
        <f t="shared" si="4"/>
        <v>0</v>
      </c>
      <c r="I49" s="5">
        <f t="shared" si="5"/>
        <v>0</v>
      </c>
      <c r="J49" s="5">
        <f t="shared" si="6"/>
        <v>0</v>
      </c>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row>
    <row r="50" spans="2:37" s="7" customFormat="1">
      <c r="B50" s="28"/>
      <c r="C50" s="28"/>
      <c r="D50" s="8"/>
      <c r="E50" s="5">
        <f t="shared" si="1"/>
        <v>0</v>
      </c>
      <c r="F50" s="5">
        <f t="shared" si="2"/>
        <v>0</v>
      </c>
      <c r="G50" s="5">
        <f t="shared" si="3"/>
        <v>0</v>
      </c>
      <c r="H50" s="5">
        <f t="shared" si="4"/>
        <v>0</v>
      </c>
      <c r="I50" s="5">
        <f t="shared" si="5"/>
        <v>0</v>
      </c>
      <c r="J50" s="5">
        <f t="shared" si="6"/>
        <v>0</v>
      </c>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row>
    <row r="51" spans="2:37" s="7" customFormat="1">
      <c r="B51" s="28"/>
      <c r="C51" s="28"/>
      <c r="D51" s="8"/>
      <c r="E51" s="5">
        <f t="shared" si="1"/>
        <v>0</v>
      </c>
      <c r="F51" s="5">
        <f t="shared" si="2"/>
        <v>0</v>
      </c>
      <c r="G51" s="5">
        <f t="shared" si="3"/>
        <v>0</v>
      </c>
      <c r="H51" s="5">
        <f t="shared" si="4"/>
        <v>0</v>
      </c>
      <c r="I51" s="5">
        <f t="shared" si="5"/>
        <v>0</v>
      </c>
      <c r="J51" s="5">
        <f t="shared" si="6"/>
        <v>0</v>
      </c>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row>
    <row r="52" spans="2:37" s="7" customFormat="1">
      <c r="B52" s="28"/>
      <c r="C52" s="28"/>
      <c r="D52" s="8"/>
      <c r="E52" s="5">
        <f t="shared" si="1"/>
        <v>0</v>
      </c>
      <c r="F52" s="5">
        <f t="shared" si="2"/>
        <v>0</v>
      </c>
      <c r="G52" s="5">
        <f t="shared" si="3"/>
        <v>0</v>
      </c>
      <c r="H52" s="5">
        <f t="shared" si="4"/>
        <v>0</v>
      </c>
      <c r="I52" s="5">
        <f t="shared" si="5"/>
        <v>0</v>
      </c>
      <c r="J52" s="5">
        <f t="shared" si="6"/>
        <v>0</v>
      </c>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row>
    <row r="53" spans="2:37" s="7" customFormat="1">
      <c r="B53" s="28"/>
      <c r="C53" s="28"/>
      <c r="D53" s="8"/>
      <c r="E53" s="5">
        <f t="shared" si="1"/>
        <v>0</v>
      </c>
      <c r="F53" s="5">
        <f t="shared" si="2"/>
        <v>0</v>
      </c>
      <c r="G53" s="5">
        <f t="shared" si="3"/>
        <v>0</v>
      </c>
      <c r="H53" s="5">
        <f t="shared" si="4"/>
        <v>0</v>
      </c>
      <c r="I53" s="5">
        <f t="shared" si="5"/>
        <v>0</v>
      </c>
      <c r="J53" s="5">
        <f t="shared" si="6"/>
        <v>0</v>
      </c>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row>
    <row r="54" spans="2:37" s="7" customFormat="1">
      <c r="B54" s="28"/>
      <c r="C54" s="28"/>
      <c r="D54" s="8"/>
      <c r="E54" s="5">
        <f t="shared" si="1"/>
        <v>0</v>
      </c>
      <c r="F54" s="5">
        <f t="shared" si="2"/>
        <v>0</v>
      </c>
      <c r="G54" s="5">
        <f t="shared" si="3"/>
        <v>0</v>
      </c>
      <c r="H54" s="5">
        <f t="shared" si="4"/>
        <v>0</v>
      </c>
      <c r="I54" s="5">
        <f t="shared" si="5"/>
        <v>0</v>
      </c>
      <c r="J54" s="5">
        <f t="shared" si="6"/>
        <v>0</v>
      </c>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row>
    <row r="55" spans="2:37" s="7" customFormat="1">
      <c r="B55" s="28"/>
      <c r="C55" s="28"/>
      <c r="D55" s="8"/>
      <c r="E55" s="5">
        <f t="shared" si="1"/>
        <v>0</v>
      </c>
      <c r="F55" s="5">
        <f t="shared" si="2"/>
        <v>0</v>
      </c>
      <c r="G55" s="5">
        <f t="shared" si="3"/>
        <v>0</v>
      </c>
      <c r="H55" s="5">
        <f t="shared" si="4"/>
        <v>0</v>
      </c>
      <c r="I55" s="5">
        <f t="shared" si="5"/>
        <v>0</v>
      </c>
      <c r="J55" s="5">
        <f t="shared" si="6"/>
        <v>0</v>
      </c>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row>
  </sheetData>
  <mergeCells count="12">
    <mergeCell ref="D10:F10"/>
    <mergeCell ref="B8:B10"/>
    <mergeCell ref="B5:B7"/>
    <mergeCell ref="D5:F5"/>
    <mergeCell ref="D6:F6"/>
    <mergeCell ref="D7:F7"/>
    <mergeCell ref="D8:F8"/>
    <mergeCell ref="B2:B4"/>
    <mergeCell ref="D2:F2"/>
    <mergeCell ref="D3:F3"/>
    <mergeCell ref="D4:F4"/>
    <mergeCell ref="D9:F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M14"/>
  <sheetViews>
    <sheetView topLeftCell="B7" zoomScale="70" zoomScaleNormal="70" workbookViewId="0">
      <selection activeCell="E12" sqref="E12"/>
    </sheetView>
  </sheetViews>
  <sheetFormatPr defaultColWidth="9" defaultRowHeight="15.75"/>
  <cols>
    <col min="1" max="1" width="45.75" style="68" customWidth="1"/>
    <col min="2" max="2" width="19.625" style="68" customWidth="1"/>
    <col min="3" max="3" width="41" style="68" customWidth="1"/>
    <col min="4" max="4" width="15.125" style="68" customWidth="1"/>
    <col min="5" max="5" width="20.5" style="68" customWidth="1"/>
    <col min="6" max="6" width="15.5" style="68" customWidth="1"/>
    <col min="7" max="9" width="19.625" style="68" customWidth="1"/>
    <col min="10" max="10" width="59.5" style="68" customWidth="1"/>
    <col min="11" max="12" width="19.625" style="68" customWidth="1"/>
    <col min="13" max="16384" width="9" style="68"/>
  </cols>
  <sheetData>
    <row r="1" spans="1:39" s="38" customFormat="1" ht="24.75" customHeight="1">
      <c r="A1" s="66" t="s">
        <v>43</v>
      </c>
      <c r="D1" s="39"/>
      <c r="H1" s="39"/>
      <c r="I1" s="39"/>
      <c r="J1" s="39"/>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row>
    <row r="2" spans="1:39" s="69" customFormat="1">
      <c r="A2" s="69" t="s">
        <v>44</v>
      </c>
    </row>
    <row r="3" spans="1:39">
      <c r="A3" s="68" t="s">
        <v>45</v>
      </c>
    </row>
    <row r="4" spans="1:39" ht="16.5" thickBot="1"/>
    <row r="5" spans="1:39" s="70" customFormat="1" ht="35.25" customHeight="1" thickBot="1">
      <c r="A5" s="86" t="s">
        <v>46</v>
      </c>
      <c r="B5" s="87" t="s">
        <v>47</v>
      </c>
      <c r="C5" s="87" t="s">
        <v>48</v>
      </c>
      <c r="D5" s="87" t="s">
        <v>49</v>
      </c>
      <c r="E5" s="87" t="s">
        <v>50</v>
      </c>
      <c r="F5" s="88" t="s">
        <v>51</v>
      </c>
      <c r="G5" s="89" t="s">
        <v>52</v>
      </c>
      <c r="H5" s="90" t="s">
        <v>53</v>
      </c>
      <c r="I5" s="101" t="s">
        <v>54</v>
      </c>
      <c r="J5" s="103" t="s">
        <v>55</v>
      </c>
    </row>
    <row r="6" spans="1:39" ht="99" customHeight="1">
      <c r="A6" s="83" t="s">
        <v>56</v>
      </c>
      <c r="B6" s="85">
        <f>SUM(CMAM!H13:H55)</f>
        <v>0</v>
      </c>
      <c r="C6" s="83" t="s">
        <v>57</v>
      </c>
      <c r="D6" s="83">
        <v>150</v>
      </c>
      <c r="E6" s="83">
        <v>150</v>
      </c>
      <c r="F6" s="77">
        <v>13.8</v>
      </c>
      <c r="G6" s="91">
        <f>B6*E6</f>
        <v>0</v>
      </c>
      <c r="H6" s="92">
        <f>B6*D6/E6</f>
        <v>0</v>
      </c>
      <c r="I6" s="98">
        <f>H6*F6/1000</f>
        <v>0</v>
      </c>
      <c r="J6" s="100" t="s">
        <v>58</v>
      </c>
    </row>
    <row r="7" spans="1:39" ht="63.75" customHeight="1">
      <c r="A7" s="83" t="s">
        <v>59</v>
      </c>
      <c r="B7" s="85">
        <f>B6*0.2</f>
        <v>0</v>
      </c>
      <c r="C7" s="83" t="s">
        <v>60</v>
      </c>
      <c r="D7" s="83">
        <v>120</v>
      </c>
      <c r="E7" s="104">
        <v>13</v>
      </c>
      <c r="F7" s="77">
        <f>0.1025*120</f>
        <v>12.299999999999999</v>
      </c>
      <c r="G7" s="93">
        <f t="shared" ref="G7:G8" si="0">B7*E7</f>
        <v>0</v>
      </c>
      <c r="H7" s="94">
        <f t="shared" ref="H7:H8" si="1">B7*D7/E7</f>
        <v>0</v>
      </c>
      <c r="I7" s="99">
        <f t="shared" ref="I7:I8" si="2">H7*F7/1000</f>
        <v>0</v>
      </c>
      <c r="J7" s="100" t="s">
        <v>61</v>
      </c>
    </row>
    <row r="8" spans="1:39" ht="113.25" customHeight="1">
      <c r="A8" s="83" t="s">
        <v>62</v>
      </c>
      <c r="B8" s="85">
        <f>B6*0.2</f>
        <v>0</v>
      </c>
      <c r="C8" s="83" t="s">
        <v>63</v>
      </c>
      <c r="D8" s="83">
        <v>90</v>
      </c>
      <c r="E8" s="104">
        <v>4.5</v>
      </c>
      <c r="F8" s="97">
        <f>0.114*90</f>
        <v>10.26</v>
      </c>
      <c r="G8" s="93">
        <f t="shared" si="0"/>
        <v>0</v>
      </c>
      <c r="H8" s="94">
        <f t="shared" si="1"/>
        <v>0</v>
      </c>
      <c r="I8" s="99">
        <f t="shared" si="2"/>
        <v>0</v>
      </c>
      <c r="J8" s="100" t="s">
        <v>64</v>
      </c>
    </row>
    <row r="9" spans="1:39" ht="63">
      <c r="A9" s="71" t="s">
        <v>65</v>
      </c>
      <c r="B9" s="72">
        <f>SUM(CMAM!J12:J54)</f>
        <v>0</v>
      </c>
      <c r="C9" s="71" t="s">
        <v>66</v>
      </c>
      <c r="D9" s="71">
        <v>150</v>
      </c>
      <c r="E9" s="71">
        <v>150</v>
      </c>
      <c r="F9" s="75">
        <v>13.8</v>
      </c>
      <c r="G9" s="93">
        <f>B9*E9</f>
        <v>0</v>
      </c>
      <c r="H9" s="94">
        <f>B9*D9/E9</f>
        <v>0</v>
      </c>
      <c r="I9" s="99">
        <f>H9*F9/1000</f>
        <v>0</v>
      </c>
      <c r="J9" s="108" t="s">
        <v>67</v>
      </c>
    </row>
    <row r="10" spans="1:39" ht="47.25">
      <c r="A10" s="73" t="s">
        <v>68</v>
      </c>
      <c r="B10" s="74">
        <f>SUM(CMAM!M13:M55)</f>
        <v>0</v>
      </c>
      <c r="C10" s="71" t="s">
        <v>69</v>
      </c>
      <c r="D10" s="71">
        <v>1</v>
      </c>
      <c r="E10" s="71">
        <v>0.6</v>
      </c>
      <c r="F10" s="75">
        <v>25</v>
      </c>
      <c r="G10" s="93">
        <f>B10*E10</f>
        <v>0</v>
      </c>
      <c r="H10" s="94">
        <f>B10*D10/E10</f>
        <v>0</v>
      </c>
      <c r="I10" s="99">
        <f>H10*F10/1000</f>
        <v>0</v>
      </c>
      <c r="J10" s="109" t="s">
        <v>70</v>
      </c>
    </row>
    <row r="11" spans="1:39" ht="48.75" customHeight="1">
      <c r="A11" s="78" t="s">
        <v>71</v>
      </c>
      <c r="B11" s="82">
        <f>SUM('Other interventions'!F15:F55)</f>
        <v>0</v>
      </c>
      <c r="C11" s="79" t="s">
        <v>72</v>
      </c>
      <c r="D11" s="71">
        <v>1</v>
      </c>
      <c r="E11" s="80" t="s">
        <v>73</v>
      </c>
      <c r="F11" s="75">
        <v>1.5</v>
      </c>
      <c r="G11" s="93" t="e">
        <f>$B$11*E11</f>
        <v>#VALUE!</v>
      </c>
      <c r="H11" s="94" t="e">
        <f>$B$11*D11/E11</f>
        <v>#VALUE!</v>
      </c>
      <c r="I11" s="99" t="e">
        <f>H11*F11/1000</f>
        <v>#VALUE!</v>
      </c>
      <c r="J11" s="71"/>
    </row>
    <row r="12" spans="1:39" ht="48.75" customHeight="1">
      <c r="A12" s="81"/>
      <c r="B12" s="84"/>
      <c r="C12" s="79" t="s">
        <v>74</v>
      </c>
      <c r="D12" s="73">
        <v>36</v>
      </c>
      <c r="E12" s="78">
        <v>50</v>
      </c>
      <c r="F12" s="78">
        <f>36*0.325</f>
        <v>11.700000000000001</v>
      </c>
      <c r="G12" s="93">
        <f>$B$11*E12</f>
        <v>0</v>
      </c>
      <c r="H12" s="94">
        <f>$B$11*D12/E12</f>
        <v>0</v>
      </c>
      <c r="I12" s="99">
        <f>H12*F12/1000</f>
        <v>0</v>
      </c>
      <c r="J12" s="109" t="s">
        <v>75</v>
      </c>
    </row>
    <row r="13" spans="1:39" ht="31.5">
      <c r="A13" s="78" t="s">
        <v>76</v>
      </c>
      <c r="B13" s="76" t="s">
        <v>77</v>
      </c>
      <c r="C13" s="79" t="s">
        <v>78</v>
      </c>
      <c r="D13" s="71">
        <v>6</v>
      </c>
      <c r="E13" s="71">
        <v>675</v>
      </c>
      <c r="F13" s="75">
        <f>200*6</f>
        <v>1200</v>
      </c>
      <c r="G13" s="93" t="e">
        <f>$B$13*E13</f>
        <v>#VALUE!</v>
      </c>
      <c r="H13" s="94" t="e">
        <f>$B$13*D13/E13</f>
        <v>#VALUE!</v>
      </c>
      <c r="I13" s="99" t="e">
        <f t="shared" ref="I13" si="3">H13*F13/1000</f>
        <v>#VALUE!</v>
      </c>
      <c r="J13" s="100" t="s">
        <v>79</v>
      </c>
    </row>
    <row r="14" spans="1:39" ht="32.25" thickBot="1">
      <c r="A14" s="77"/>
      <c r="B14" s="83"/>
      <c r="C14" s="79" t="s">
        <v>80</v>
      </c>
      <c r="D14" s="71">
        <v>1</v>
      </c>
      <c r="E14" s="71">
        <v>50</v>
      </c>
      <c r="F14" s="75">
        <v>400</v>
      </c>
      <c r="G14" s="95" t="e">
        <f>$B$13*E14</f>
        <v>#VALUE!</v>
      </c>
      <c r="H14" s="96" t="e">
        <f>$B$13*D14/E14</f>
        <v>#VALUE!</v>
      </c>
      <c r="I14" s="102" t="e">
        <f t="shared" ref="I14" si="4">H14*F14/1000</f>
        <v>#VALUE!</v>
      </c>
      <c r="J14" s="100" t="s">
        <v>81</v>
      </c>
    </row>
  </sheetData>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499984740745262"/>
  </sheetPr>
  <dimension ref="A3:G10"/>
  <sheetViews>
    <sheetView workbookViewId="0">
      <selection activeCell="C4" sqref="C4"/>
    </sheetView>
  </sheetViews>
  <sheetFormatPr defaultColWidth="16.875" defaultRowHeight="15.75"/>
  <cols>
    <col min="1" max="1" width="12.75" customWidth="1"/>
    <col min="2" max="2" width="16.625" style="37" customWidth="1"/>
    <col min="3" max="3" width="15.75" style="37" customWidth="1"/>
    <col min="4" max="4" width="16.5" style="37" customWidth="1"/>
    <col min="5" max="5" width="15.75" style="37" customWidth="1"/>
    <col min="6" max="6" width="13.5" style="37" customWidth="1"/>
    <col min="7" max="7" width="15.875" style="37" customWidth="1"/>
  </cols>
  <sheetData>
    <row r="3" spans="1:7" s="34" customFormat="1" ht="70.5" customHeight="1">
      <c r="A3" s="33" t="s">
        <v>82</v>
      </c>
      <c r="B3" s="35" t="s">
        <v>83</v>
      </c>
      <c r="C3" s="35" t="s">
        <v>84</v>
      </c>
      <c r="D3" s="35" t="s">
        <v>85</v>
      </c>
      <c r="E3" s="35" t="s">
        <v>86</v>
      </c>
      <c r="F3" s="35" t="s">
        <v>87</v>
      </c>
      <c r="G3" s="35" t="s">
        <v>88</v>
      </c>
    </row>
    <row r="4" spans="1:7">
      <c r="A4" s="30" t="s">
        <v>89</v>
      </c>
      <c r="B4" s="36">
        <v>0</v>
      </c>
      <c r="C4" s="36">
        <v>0</v>
      </c>
      <c r="D4" s="36">
        <v>0</v>
      </c>
      <c r="E4" s="36">
        <v>0</v>
      </c>
      <c r="F4" s="36">
        <v>0</v>
      </c>
      <c r="G4" s="36">
        <v>0</v>
      </c>
    </row>
    <row r="5" spans="1:7">
      <c r="A5" s="31" t="s">
        <v>89</v>
      </c>
      <c r="B5" s="36">
        <v>0</v>
      </c>
      <c r="C5" s="36">
        <v>0</v>
      </c>
      <c r="D5" s="36">
        <v>0</v>
      </c>
      <c r="E5" s="36">
        <v>0</v>
      </c>
      <c r="F5" s="36">
        <v>0</v>
      </c>
      <c r="G5" s="36">
        <v>0</v>
      </c>
    </row>
    <row r="6" spans="1:7">
      <c r="A6" s="30" t="s">
        <v>90</v>
      </c>
      <c r="B6" s="36">
        <v>0</v>
      </c>
      <c r="C6" s="36">
        <v>0</v>
      </c>
      <c r="D6" s="36">
        <v>0</v>
      </c>
      <c r="E6" s="36">
        <v>0</v>
      </c>
      <c r="F6" s="36">
        <v>0</v>
      </c>
      <c r="G6" s="36">
        <v>0</v>
      </c>
    </row>
    <row r="7" spans="1:7">
      <c r="B7"/>
      <c r="C7"/>
      <c r="D7"/>
      <c r="E7"/>
      <c r="F7"/>
      <c r="G7"/>
    </row>
    <row r="8" spans="1:7">
      <c r="B8"/>
      <c r="C8"/>
      <c r="D8"/>
      <c r="E8"/>
      <c r="F8"/>
      <c r="G8"/>
    </row>
    <row r="9" spans="1:7">
      <c r="B9"/>
      <c r="C9"/>
      <c r="D9"/>
      <c r="E9"/>
      <c r="F9"/>
      <c r="G9"/>
    </row>
    <row r="10" spans="1:7">
      <c r="B10"/>
      <c r="C10"/>
      <c r="D10"/>
      <c r="E10"/>
      <c r="F10"/>
      <c r="G1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499984740745262"/>
  </sheetPr>
  <dimension ref="A3:G6"/>
  <sheetViews>
    <sheetView workbookViewId="0">
      <selection activeCell="E16" sqref="E16"/>
    </sheetView>
  </sheetViews>
  <sheetFormatPr defaultColWidth="20.875" defaultRowHeight="15.75"/>
  <sheetData>
    <row r="3" spans="1:7" s="34" customFormat="1" ht="99.75" customHeight="1">
      <c r="A3" s="33" t="s">
        <v>82</v>
      </c>
      <c r="B3" s="34" t="s">
        <v>91</v>
      </c>
      <c r="C3" s="34" t="s">
        <v>92</v>
      </c>
      <c r="D3" s="34" t="s">
        <v>93</v>
      </c>
      <c r="E3" s="34" t="s">
        <v>94</v>
      </c>
      <c r="F3" s="34" t="s">
        <v>95</v>
      </c>
      <c r="G3" s="34" t="s">
        <v>96</v>
      </c>
    </row>
    <row r="4" spans="1:7">
      <c r="A4" s="30" t="s">
        <v>89</v>
      </c>
      <c r="B4" s="32">
        <v>0</v>
      </c>
      <c r="C4" s="32">
        <v>0</v>
      </c>
      <c r="D4" s="32">
        <v>0</v>
      </c>
      <c r="E4" s="32">
        <v>0</v>
      </c>
      <c r="F4" s="32">
        <v>0</v>
      </c>
      <c r="G4" s="32">
        <v>0</v>
      </c>
    </row>
    <row r="5" spans="1:7">
      <c r="A5" s="31" t="s">
        <v>89</v>
      </c>
      <c r="B5" s="32">
        <v>0</v>
      </c>
      <c r="C5" s="32">
        <v>0</v>
      </c>
      <c r="D5" s="32">
        <v>0</v>
      </c>
      <c r="E5" s="32">
        <v>0</v>
      </c>
      <c r="F5" s="32">
        <v>0</v>
      </c>
      <c r="G5" s="32">
        <v>0</v>
      </c>
    </row>
    <row r="6" spans="1:7">
      <c r="A6" s="30" t="s">
        <v>90</v>
      </c>
      <c r="B6" s="32">
        <v>0</v>
      </c>
      <c r="C6" s="32">
        <v>0</v>
      </c>
      <c r="D6" s="32">
        <v>0</v>
      </c>
      <c r="E6" s="32">
        <v>0</v>
      </c>
      <c r="F6" s="32">
        <v>0</v>
      </c>
      <c r="G6" s="32">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4"/>
  <sheetViews>
    <sheetView workbookViewId="0">
      <selection activeCell="C10" sqref="C10"/>
    </sheetView>
  </sheetViews>
  <sheetFormatPr defaultRowHeight="15.75"/>
  <sheetData>
    <row r="1" spans="1:12">
      <c r="A1" s="68" t="s">
        <v>15</v>
      </c>
      <c r="B1" s="68" t="s">
        <v>16</v>
      </c>
      <c r="C1" s="68" t="s">
        <v>97</v>
      </c>
      <c r="D1" s="68" t="s">
        <v>98</v>
      </c>
      <c r="E1" s="68" t="s">
        <v>99</v>
      </c>
      <c r="F1" s="68" t="s">
        <v>100</v>
      </c>
      <c r="G1" s="68" t="s">
        <v>101</v>
      </c>
      <c r="H1" s="68" t="s">
        <v>102</v>
      </c>
      <c r="I1" s="68" t="s">
        <v>103</v>
      </c>
      <c r="J1" s="68" t="s">
        <v>104</v>
      </c>
      <c r="K1" s="68" t="s">
        <v>105</v>
      </c>
      <c r="L1" s="68" t="s">
        <v>106</v>
      </c>
    </row>
    <row r="2" spans="1:12">
      <c r="A2" s="68">
        <f>CMAM!B13</f>
        <v>0</v>
      </c>
      <c r="B2" s="68">
        <f>CMAM!C13</f>
        <v>0</v>
      </c>
      <c r="C2" s="110">
        <f>CMAM!D13</f>
        <v>0</v>
      </c>
      <c r="D2" s="68">
        <f>CMAM!E13</f>
        <v>0</v>
      </c>
      <c r="E2" s="68">
        <f>CMAM!F13</f>
        <v>0</v>
      </c>
      <c r="F2" s="110">
        <f>CMAM!G13</f>
        <v>0</v>
      </c>
      <c r="G2" s="110">
        <f>CMAM!H13</f>
        <v>0</v>
      </c>
      <c r="H2" s="110">
        <f>CMAM!I13</f>
        <v>0</v>
      </c>
      <c r="I2" s="110">
        <f>CMAM!J13</f>
        <v>0</v>
      </c>
      <c r="J2" s="68">
        <f>CMAM!K13</f>
        <v>0</v>
      </c>
      <c r="K2" s="110">
        <f>CMAM!L13</f>
        <v>0</v>
      </c>
      <c r="L2" s="110">
        <f>CMAM!M13</f>
        <v>0</v>
      </c>
    </row>
    <row r="3" spans="1:12">
      <c r="A3" s="68">
        <f>CMAM!B14</f>
        <v>0</v>
      </c>
      <c r="B3" s="68">
        <f>CMAM!C14</f>
        <v>0</v>
      </c>
      <c r="C3" s="110">
        <f>CMAM!D14</f>
        <v>0</v>
      </c>
      <c r="D3" s="68">
        <f>CMAM!E14</f>
        <v>0</v>
      </c>
      <c r="E3" s="68">
        <f>CMAM!F14</f>
        <v>0</v>
      </c>
      <c r="F3" s="110">
        <f>CMAM!G14</f>
        <v>0</v>
      </c>
      <c r="G3" s="110">
        <f>CMAM!H14</f>
        <v>0</v>
      </c>
      <c r="H3" s="110">
        <f>CMAM!I14</f>
        <v>0</v>
      </c>
      <c r="I3" s="110">
        <f>CMAM!J14</f>
        <v>0</v>
      </c>
      <c r="J3" s="68">
        <f>CMAM!K14</f>
        <v>0</v>
      </c>
      <c r="K3" s="110">
        <f>CMAM!L14</f>
        <v>0</v>
      </c>
      <c r="L3" s="110">
        <f>CMAM!M14</f>
        <v>0</v>
      </c>
    </row>
    <row r="4" spans="1:12">
      <c r="A4" s="68">
        <f>CMAM!B15</f>
        <v>0</v>
      </c>
      <c r="B4" s="68">
        <f>CMAM!C15</f>
        <v>0</v>
      </c>
      <c r="C4" s="110">
        <f>CMAM!D15</f>
        <v>0</v>
      </c>
      <c r="D4" s="68">
        <f>CMAM!E15</f>
        <v>0</v>
      </c>
      <c r="E4" s="68">
        <f>CMAM!F15</f>
        <v>0</v>
      </c>
      <c r="F4" s="110">
        <f>CMAM!G15</f>
        <v>0</v>
      </c>
      <c r="G4" s="110">
        <f>CMAM!H15</f>
        <v>0</v>
      </c>
      <c r="H4" s="110">
        <f>CMAM!I15</f>
        <v>0</v>
      </c>
      <c r="I4" s="110">
        <f>CMAM!J15</f>
        <v>0</v>
      </c>
      <c r="J4" s="68">
        <f>CMAM!K15</f>
        <v>0</v>
      </c>
      <c r="K4" s="110">
        <f>CMAM!L15</f>
        <v>0</v>
      </c>
      <c r="L4" s="110">
        <f>CMAM!M15</f>
        <v>0</v>
      </c>
    </row>
    <row r="5" spans="1:12">
      <c r="A5" s="68">
        <f>CMAM!B16</f>
        <v>0</v>
      </c>
      <c r="B5" s="68">
        <f>CMAM!C16</f>
        <v>0</v>
      </c>
      <c r="C5" s="110">
        <f>CMAM!D16</f>
        <v>0</v>
      </c>
      <c r="D5" s="68">
        <f>CMAM!E16</f>
        <v>0</v>
      </c>
      <c r="E5" s="68">
        <f>CMAM!F16</f>
        <v>0</v>
      </c>
      <c r="F5" s="110">
        <f>CMAM!G16</f>
        <v>0</v>
      </c>
      <c r="G5" s="110">
        <f>CMAM!H16</f>
        <v>0</v>
      </c>
      <c r="H5" s="110">
        <f>CMAM!I16</f>
        <v>0</v>
      </c>
      <c r="I5" s="110">
        <f>CMAM!J16</f>
        <v>0</v>
      </c>
      <c r="J5" s="68">
        <f>CMAM!K16</f>
        <v>0</v>
      </c>
      <c r="K5" s="110">
        <f>CMAM!L16</f>
        <v>0</v>
      </c>
      <c r="L5" s="110">
        <f>CMAM!M16</f>
        <v>0</v>
      </c>
    </row>
    <row r="6" spans="1:12">
      <c r="A6" s="68">
        <f>CMAM!B17</f>
        <v>0</v>
      </c>
      <c r="B6" s="68">
        <f>CMAM!C17</f>
        <v>0</v>
      </c>
      <c r="C6" s="110">
        <f>CMAM!D17</f>
        <v>0</v>
      </c>
      <c r="D6" s="68">
        <f>CMAM!E17</f>
        <v>0</v>
      </c>
      <c r="E6" s="68">
        <f>CMAM!F17</f>
        <v>0</v>
      </c>
      <c r="F6" s="110">
        <f>CMAM!G17</f>
        <v>0</v>
      </c>
      <c r="G6" s="110">
        <f>CMAM!H17</f>
        <v>0</v>
      </c>
      <c r="H6" s="110">
        <f>CMAM!I17</f>
        <v>0</v>
      </c>
      <c r="I6" s="110">
        <f>CMAM!J17</f>
        <v>0</v>
      </c>
      <c r="J6" s="68">
        <f>CMAM!K17</f>
        <v>0</v>
      </c>
      <c r="K6" s="110">
        <f>CMAM!L17</f>
        <v>0</v>
      </c>
      <c r="L6" s="110">
        <f>CMAM!M17</f>
        <v>0</v>
      </c>
    </row>
    <row r="7" spans="1:12">
      <c r="A7" s="68">
        <f>CMAM!B18</f>
        <v>0</v>
      </c>
      <c r="B7" s="68">
        <f>CMAM!C18</f>
        <v>0</v>
      </c>
      <c r="C7" s="110">
        <f>CMAM!D18</f>
        <v>0</v>
      </c>
      <c r="D7" s="68">
        <f>CMAM!E18</f>
        <v>0</v>
      </c>
      <c r="E7" s="68">
        <f>CMAM!F18</f>
        <v>0</v>
      </c>
      <c r="F7" s="110">
        <f>CMAM!G18</f>
        <v>0</v>
      </c>
      <c r="G7" s="110">
        <f>CMAM!H18</f>
        <v>0</v>
      </c>
      <c r="H7" s="110">
        <f>CMAM!I18</f>
        <v>0</v>
      </c>
      <c r="I7" s="110">
        <f>CMAM!J18</f>
        <v>0</v>
      </c>
      <c r="J7" s="68">
        <f>CMAM!K18</f>
        <v>0</v>
      </c>
      <c r="K7" s="110">
        <f>CMAM!L18</f>
        <v>0</v>
      </c>
      <c r="L7" s="110">
        <f>CMAM!M18</f>
        <v>0</v>
      </c>
    </row>
    <row r="8" spans="1:12">
      <c r="A8" s="68">
        <f>CMAM!B19</f>
        <v>0</v>
      </c>
      <c r="B8" s="68">
        <f>CMAM!C19</f>
        <v>0</v>
      </c>
      <c r="C8" s="110">
        <f>CMAM!D19</f>
        <v>0</v>
      </c>
      <c r="D8" s="68">
        <f>CMAM!E19</f>
        <v>0</v>
      </c>
      <c r="E8" s="68">
        <f>CMAM!F19</f>
        <v>0</v>
      </c>
      <c r="F8" s="110">
        <f>CMAM!G19</f>
        <v>0</v>
      </c>
      <c r="G8" s="110">
        <f>CMAM!H19</f>
        <v>0</v>
      </c>
      <c r="H8" s="110">
        <f>CMAM!I19</f>
        <v>0</v>
      </c>
      <c r="I8" s="110">
        <f>CMAM!J19</f>
        <v>0</v>
      </c>
      <c r="J8" s="68">
        <f>CMAM!K19</f>
        <v>0</v>
      </c>
      <c r="K8" s="110">
        <f>CMAM!L19</f>
        <v>0</v>
      </c>
      <c r="L8" s="110">
        <f>CMAM!M19</f>
        <v>0</v>
      </c>
    </row>
    <row r="9" spans="1:12">
      <c r="A9" s="68">
        <f>CMAM!B20</f>
        <v>0</v>
      </c>
      <c r="B9" s="68">
        <f>CMAM!C20</f>
        <v>0</v>
      </c>
      <c r="C9" s="110">
        <f>CMAM!D20</f>
        <v>0</v>
      </c>
      <c r="D9" s="68">
        <f>CMAM!E20</f>
        <v>0</v>
      </c>
      <c r="E9" s="68">
        <f>CMAM!F20</f>
        <v>0</v>
      </c>
      <c r="F9" s="110">
        <f>CMAM!G20</f>
        <v>0</v>
      </c>
      <c r="G9" s="110">
        <f>CMAM!H20</f>
        <v>0</v>
      </c>
      <c r="H9" s="110">
        <f>CMAM!I20</f>
        <v>0</v>
      </c>
      <c r="I9" s="110">
        <f>CMAM!J20</f>
        <v>0</v>
      </c>
      <c r="J9" s="68">
        <f>CMAM!K20</f>
        <v>0</v>
      </c>
      <c r="K9" s="110">
        <f>CMAM!L20</f>
        <v>0</v>
      </c>
      <c r="L9" s="110">
        <f>CMAM!M20</f>
        <v>0</v>
      </c>
    </row>
    <row r="10" spans="1:12">
      <c r="A10" s="68">
        <f>CMAM!B21</f>
        <v>0</v>
      </c>
      <c r="B10" s="68">
        <f>CMAM!C21</f>
        <v>0</v>
      </c>
      <c r="C10" s="110">
        <f>CMAM!D21</f>
        <v>0</v>
      </c>
      <c r="D10" s="68">
        <f>CMAM!E21</f>
        <v>0</v>
      </c>
      <c r="E10" s="68">
        <f>CMAM!F21</f>
        <v>0</v>
      </c>
      <c r="F10" s="110">
        <f>CMAM!G21</f>
        <v>0</v>
      </c>
      <c r="G10" s="110">
        <f>CMAM!H21</f>
        <v>0</v>
      </c>
      <c r="H10" s="110">
        <f>CMAM!I21</f>
        <v>0</v>
      </c>
      <c r="I10" s="110">
        <f>CMAM!J21</f>
        <v>0</v>
      </c>
      <c r="J10" s="68">
        <f>CMAM!K21</f>
        <v>0</v>
      </c>
      <c r="K10" s="110">
        <f>CMAM!L21</f>
        <v>0</v>
      </c>
      <c r="L10" s="110">
        <f>CMAM!M21</f>
        <v>0</v>
      </c>
    </row>
    <row r="11" spans="1:12">
      <c r="A11" s="68">
        <f>CMAM!B22</f>
        <v>0</v>
      </c>
      <c r="B11" s="68">
        <f>CMAM!C22</f>
        <v>0</v>
      </c>
      <c r="C11" s="110">
        <f>CMAM!D22</f>
        <v>0</v>
      </c>
      <c r="D11" s="68">
        <f>CMAM!E22</f>
        <v>0</v>
      </c>
      <c r="E11" s="68">
        <f>CMAM!F22</f>
        <v>0</v>
      </c>
      <c r="F11" s="110">
        <f>CMAM!G22</f>
        <v>0</v>
      </c>
      <c r="G11" s="110">
        <f>CMAM!H22</f>
        <v>0</v>
      </c>
      <c r="H11" s="110">
        <f>CMAM!I22</f>
        <v>0</v>
      </c>
      <c r="I11" s="110">
        <f>CMAM!J22</f>
        <v>0</v>
      </c>
      <c r="J11" s="68">
        <f>CMAM!K22</f>
        <v>0</v>
      </c>
      <c r="K11" s="110">
        <f>CMAM!L22</f>
        <v>0</v>
      </c>
      <c r="L11" s="110">
        <f>CMAM!M22</f>
        <v>0</v>
      </c>
    </row>
    <row r="12" spans="1:12">
      <c r="A12" s="68">
        <f>CMAM!B23</f>
        <v>0</v>
      </c>
      <c r="B12" s="68">
        <f>CMAM!C23</f>
        <v>0</v>
      </c>
      <c r="C12" s="110">
        <f>CMAM!D23</f>
        <v>0</v>
      </c>
      <c r="D12" s="68">
        <f>CMAM!E23</f>
        <v>0</v>
      </c>
      <c r="E12" s="68">
        <f>CMAM!F23</f>
        <v>0</v>
      </c>
      <c r="F12" s="110">
        <f>CMAM!G23</f>
        <v>0</v>
      </c>
      <c r="G12" s="110">
        <f>CMAM!H23</f>
        <v>0</v>
      </c>
      <c r="H12" s="110">
        <f>CMAM!I23</f>
        <v>0</v>
      </c>
      <c r="I12" s="110">
        <f>CMAM!J23</f>
        <v>0</v>
      </c>
      <c r="J12" s="68">
        <f>CMAM!K23</f>
        <v>0</v>
      </c>
      <c r="K12" s="110">
        <f>CMAM!L23</f>
        <v>0</v>
      </c>
      <c r="L12" s="110">
        <f>CMAM!M23</f>
        <v>0</v>
      </c>
    </row>
    <row r="13" spans="1:12">
      <c r="A13" s="68">
        <f>CMAM!B24</f>
        <v>0</v>
      </c>
      <c r="B13" s="68">
        <f>CMAM!C24</f>
        <v>0</v>
      </c>
      <c r="C13" s="110">
        <f>CMAM!D24</f>
        <v>0</v>
      </c>
      <c r="D13" s="68">
        <f>CMAM!E24</f>
        <v>0</v>
      </c>
      <c r="E13" s="68">
        <f>CMAM!F24</f>
        <v>0</v>
      </c>
      <c r="F13" s="110">
        <f>CMAM!G24</f>
        <v>0</v>
      </c>
      <c r="G13" s="110">
        <f>CMAM!H24</f>
        <v>0</v>
      </c>
      <c r="H13" s="110">
        <f>CMAM!I24</f>
        <v>0</v>
      </c>
      <c r="I13" s="110">
        <f>CMAM!J24</f>
        <v>0</v>
      </c>
      <c r="J13" s="68">
        <f>CMAM!K24</f>
        <v>0</v>
      </c>
      <c r="K13" s="110">
        <f>CMAM!L24</f>
        <v>0</v>
      </c>
      <c r="L13" s="110">
        <f>CMAM!M24</f>
        <v>0</v>
      </c>
    </row>
    <row r="14" spans="1:12">
      <c r="A14" s="68">
        <f>CMAM!B25</f>
        <v>0</v>
      </c>
      <c r="B14" s="68">
        <f>CMAM!C25</f>
        <v>0</v>
      </c>
      <c r="C14" s="110">
        <f>CMAM!D25</f>
        <v>0</v>
      </c>
      <c r="D14" s="68">
        <f>CMAM!E25</f>
        <v>0</v>
      </c>
      <c r="E14" s="68">
        <f>CMAM!F25</f>
        <v>0</v>
      </c>
      <c r="F14" s="110">
        <f>CMAM!G25</f>
        <v>0</v>
      </c>
      <c r="G14" s="110">
        <f>CMAM!H25</f>
        <v>0</v>
      </c>
      <c r="H14" s="110">
        <f>CMAM!I25</f>
        <v>0</v>
      </c>
      <c r="I14" s="110">
        <f>CMAM!J25</f>
        <v>0</v>
      </c>
      <c r="J14" s="68">
        <f>CMAM!K25</f>
        <v>0</v>
      </c>
      <c r="K14" s="110">
        <f>CMAM!L25</f>
        <v>0</v>
      </c>
      <c r="L14" s="110">
        <f>CMAM!M25</f>
        <v>0</v>
      </c>
    </row>
    <row r="15" spans="1:12">
      <c r="A15" s="68">
        <f>CMAM!B26</f>
        <v>0</v>
      </c>
      <c r="B15" s="68">
        <f>CMAM!C26</f>
        <v>0</v>
      </c>
      <c r="C15" s="110">
        <f>CMAM!D26</f>
        <v>0</v>
      </c>
      <c r="D15" s="68">
        <f>CMAM!E26</f>
        <v>0</v>
      </c>
      <c r="E15" s="68">
        <f>CMAM!F26</f>
        <v>0</v>
      </c>
      <c r="F15" s="110">
        <f>CMAM!G26</f>
        <v>0</v>
      </c>
      <c r="G15" s="110">
        <f>CMAM!H26</f>
        <v>0</v>
      </c>
      <c r="H15" s="110">
        <f>CMAM!I26</f>
        <v>0</v>
      </c>
      <c r="I15" s="110">
        <f>CMAM!J26</f>
        <v>0</v>
      </c>
      <c r="J15" s="68">
        <f>CMAM!K26</f>
        <v>0</v>
      </c>
      <c r="K15" s="110">
        <f>CMAM!L26</f>
        <v>0</v>
      </c>
      <c r="L15" s="110">
        <f>CMAM!M26</f>
        <v>0</v>
      </c>
    </row>
    <row r="16" spans="1:12">
      <c r="A16" s="68">
        <f>CMAM!B27</f>
        <v>0</v>
      </c>
      <c r="B16" s="68">
        <f>CMAM!C27</f>
        <v>0</v>
      </c>
      <c r="C16" s="110">
        <f>CMAM!D27</f>
        <v>0</v>
      </c>
      <c r="D16" s="68">
        <f>CMAM!E27</f>
        <v>0</v>
      </c>
      <c r="E16" s="68">
        <f>CMAM!F27</f>
        <v>0</v>
      </c>
      <c r="F16" s="110">
        <f>CMAM!G27</f>
        <v>0</v>
      </c>
      <c r="G16" s="110">
        <f>CMAM!H27</f>
        <v>0</v>
      </c>
      <c r="H16" s="110">
        <f>CMAM!I27</f>
        <v>0</v>
      </c>
      <c r="I16" s="110">
        <f>CMAM!J27</f>
        <v>0</v>
      </c>
      <c r="J16" s="68">
        <f>CMAM!K27</f>
        <v>0</v>
      </c>
      <c r="K16" s="110">
        <f>CMAM!L27</f>
        <v>0</v>
      </c>
      <c r="L16" s="110">
        <f>CMAM!M27</f>
        <v>0</v>
      </c>
    </row>
    <row r="17" spans="1:12">
      <c r="A17" s="68">
        <f>CMAM!B28</f>
        <v>0</v>
      </c>
      <c r="B17" s="68">
        <f>CMAM!C28</f>
        <v>0</v>
      </c>
      <c r="C17" s="110">
        <f>CMAM!D28</f>
        <v>0</v>
      </c>
      <c r="D17" s="68">
        <f>CMAM!E28</f>
        <v>0</v>
      </c>
      <c r="E17" s="68">
        <f>CMAM!F28</f>
        <v>0</v>
      </c>
      <c r="F17" s="110">
        <f>CMAM!G28</f>
        <v>0</v>
      </c>
      <c r="G17" s="110">
        <f>CMAM!H28</f>
        <v>0</v>
      </c>
      <c r="H17" s="110">
        <f>CMAM!I28</f>
        <v>0</v>
      </c>
      <c r="I17" s="110">
        <f>CMAM!J28</f>
        <v>0</v>
      </c>
      <c r="J17" s="68">
        <f>CMAM!K28</f>
        <v>0</v>
      </c>
      <c r="K17" s="110">
        <f>CMAM!L28</f>
        <v>0</v>
      </c>
      <c r="L17" s="110">
        <f>CMAM!M28</f>
        <v>0</v>
      </c>
    </row>
    <row r="18" spans="1:12">
      <c r="A18" s="68">
        <f>CMAM!B29</f>
        <v>0</v>
      </c>
      <c r="B18" s="68">
        <f>CMAM!C29</f>
        <v>0</v>
      </c>
      <c r="C18" s="110">
        <f>CMAM!D29</f>
        <v>0</v>
      </c>
      <c r="D18" s="68">
        <f>CMAM!E29</f>
        <v>0</v>
      </c>
      <c r="E18" s="68">
        <f>CMAM!F29</f>
        <v>0</v>
      </c>
      <c r="F18" s="110">
        <f>CMAM!G29</f>
        <v>0</v>
      </c>
      <c r="G18" s="110">
        <f>CMAM!H29</f>
        <v>0</v>
      </c>
      <c r="H18" s="110">
        <f>CMAM!I29</f>
        <v>0</v>
      </c>
      <c r="I18" s="110">
        <f>CMAM!J29</f>
        <v>0</v>
      </c>
      <c r="J18" s="68">
        <f>CMAM!K29</f>
        <v>0</v>
      </c>
      <c r="K18" s="110">
        <f>CMAM!L29</f>
        <v>0</v>
      </c>
      <c r="L18" s="110">
        <f>CMAM!M29</f>
        <v>0</v>
      </c>
    </row>
    <row r="19" spans="1:12">
      <c r="A19" s="68">
        <f>CMAM!B30</f>
        <v>0</v>
      </c>
      <c r="B19" s="68">
        <f>CMAM!C30</f>
        <v>0</v>
      </c>
      <c r="C19" s="110">
        <f>CMAM!D30</f>
        <v>0</v>
      </c>
      <c r="D19" s="68">
        <f>CMAM!E30</f>
        <v>0</v>
      </c>
      <c r="E19" s="68">
        <f>CMAM!F30</f>
        <v>0</v>
      </c>
      <c r="F19" s="110">
        <f>CMAM!G30</f>
        <v>0</v>
      </c>
      <c r="G19" s="110">
        <f>CMAM!H30</f>
        <v>0</v>
      </c>
      <c r="H19" s="110">
        <f>CMAM!I30</f>
        <v>0</v>
      </c>
      <c r="I19" s="110">
        <f>CMAM!J30</f>
        <v>0</v>
      </c>
      <c r="J19" s="68">
        <f>CMAM!K30</f>
        <v>0</v>
      </c>
      <c r="K19" s="110">
        <f>CMAM!L30</f>
        <v>0</v>
      </c>
      <c r="L19" s="110">
        <f>CMAM!M30</f>
        <v>0</v>
      </c>
    </row>
    <row r="20" spans="1:12">
      <c r="A20" s="68">
        <f>CMAM!B31</f>
        <v>0</v>
      </c>
      <c r="B20" s="68">
        <f>CMAM!C31</f>
        <v>0</v>
      </c>
      <c r="C20" s="110">
        <f>CMAM!D31</f>
        <v>0</v>
      </c>
      <c r="D20" s="68">
        <f>CMAM!E31</f>
        <v>0</v>
      </c>
      <c r="E20" s="68">
        <f>CMAM!F31</f>
        <v>0</v>
      </c>
      <c r="F20" s="110">
        <f>CMAM!G31</f>
        <v>0</v>
      </c>
      <c r="G20" s="110">
        <f>CMAM!H31</f>
        <v>0</v>
      </c>
      <c r="H20" s="110">
        <f>CMAM!I31</f>
        <v>0</v>
      </c>
      <c r="I20" s="110">
        <f>CMAM!J31</f>
        <v>0</v>
      </c>
      <c r="J20" s="68">
        <f>CMAM!K31</f>
        <v>0</v>
      </c>
      <c r="K20" s="110">
        <f>CMAM!L31</f>
        <v>0</v>
      </c>
      <c r="L20" s="110">
        <f>CMAM!M31</f>
        <v>0</v>
      </c>
    </row>
    <row r="21" spans="1:12">
      <c r="A21" s="68">
        <f>CMAM!B32</f>
        <v>0</v>
      </c>
      <c r="B21" s="68">
        <f>CMAM!C32</f>
        <v>0</v>
      </c>
      <c r="C21" s="110">
        <f>CMAM!D32</f>
        <v>0</v>
      </c>
      <c r="D21" s="68">
        <f>CMAM!E32</f>
        <v>0</v>
      </c>
      <c r="E21" s="68">
        <f>CMAM!F32</f>
        <v>0</v>
      </c>
      <c r="F21" s="110">
        <f>CMAM!G32</f>
        <v>0</v>
      </c>
      <c r="G21" s="110">
        <f>CMAM!H32</f>
        <v>0</v>
      </c>
      <c r="H21" s="110">
        <f>CMAM!I32</f>
        <v>0</v>
      </c>
      <c r="I21" s="110">
        <f>CMAM!J32</f>
        <v>0</v>
      </c>
      <c r="J21" s="68">
        <f>CMAM!K32</f>
        <v>0</v>
      </c>
      <c r="K21" s="110">
        <f>CMAM!L32</f>
        <v>0</v>
      </c>
      <c r="L21" s="110">
        <f>CMAM!M32</f>
        <v>0</v>
      </c>
    </row>
    <row r="22" spans="1:12">
      <c r="A22" s="68">
        <f>CMAM!B33</f>
        <v>0</v>
      </c>
      <c r="B22" s="68">
        <f>CMAM!C33</f>
        <v>0</v>
      </c>
      <c r="C22" s="110">
        <f>CMAM!D33</f>
        <v>0</v>
      </c>
      <c r="D22" s="68">
        <f>CMAM!E33</f>
        <v>0</v>
      </c>
      <c r="E22" s="68">
        <f>CMAM!F33</f>
        <v>0</v>
      </c>
      <c r="F22" s="110">
        <f>CMAM!G33</f>
        <v>0</v>
      </c>
      <c r="G22" s="110">
        <f>CMAM!H33</f>
        <v>0</v>
      </c>
      <c r="H22" s="110">
        <f>CMAM!I33</f>
        <v>0</v>
      </c>
      <c r="I22" s="110">
        <f>CMAM!J33</f>
        <v>0</v>
      </c>
      <c r="J22" s="68">
        <f>CMAM!K33</f>
        <v>0</v>
      </c>
      <c r="K22" s="110">
        <f>CMAM!L33</f>
        <v>0</v>
      </c>
      <c r="L22" s="110">
        <f>CMAM!M33</f>
        <v>0</v>
      </c>
    </row>
    <row r="23" spans="1:12">
      <c r="A23" s="68">
        <f>CMAM!B34</f>
        <v>0</v>
      </c>
      <c r="B23" s="68">
        <f>CMAM!C34</f>
        <v>0</v>
      </c>
      <c r="C23" s="110">
        <f>CMAM!D34</f>
        <v>0</v>
      </c>
      <c r="D23" s="68">
        <f>CMAM!E34</f>
        <v>0</v>
      </c>
      <c r="E23" s="68">
        <f>CMAM!F34</f>
        <v>0</v>
      </c>
      <c r="F23" s="110">
        <f>CMAM!G34</f>
        <v>0</v>
      </c>
      <c r="G23" s="110">
        <f>CMAM!H34</f>
        <v>0</v>
      </c>
      <c r="H23" s="110">
        <f>CMAM!I34</f>
        <v>0</v>
      </c>
      <c r="I23" s="110">
        <f>CMAM!J34</f>
        <v>0</v>
      </c>
      <c r="J23" s="68">
        <f>CMAM!K34</f>
        <v>0</v>
      </c>
      <c r="K23" s="110">
        <f>CMAM!L34</f>
        <v>0</v>
      </c>
      <c r="L23" s="110">
        <f>CMAM!M34</f>
        <v>0</v>
      </c>
    </row>
    <row r="24" spans="1:12">
      <c r="A24" s="68">
        <f>CMAM!B35</f>
        <v>0</v>
      </c>
      <c r="B24" s="68">
        <f>CMAM!C35</f>
        <v>0</v>
      </c>
      <c r="C24" s="110">
        <f>CMAM!D35</f>
        <v>0</v>
      </c>
      <c r="D24" s="68">
        <f>CMAM!E35</f>
        <v>0</v>
      </c>
      <c r="E24" s="68">
        <f>CMAM!F35</f>
        <v>0</v>
      </c>
      <c r="F24" s="110">
        <f>CMAM!G35</f>
        <v>0</v>
      </c>
      <c r="G24" s="110">
        <f>CMAM!H35</f>
        <v>0</v>
      </c>
      <c r="H24" s="110">
        <f>CMAM!I35</f>
        <v>0</v>
      </c>
      <c r="I24" s="110">
        <f>CMAM!J35</f>
        <v>0</v>
      </c>
      <c r="J24" s="68">
        <f>CMAM!K35</f>
        <v>0</v>
      </c>
      <c r="K24" s="110">
        <f>CMAM!L35</f>
        <v>0</v>
      </c>
      <c r="L24" s="110">
        <f>CMAM!M35</f>
        <v>0</v>
      </c>
    </row>
    <row r="25" spans="1:12">
      <c r="A25" s="68">
        <f>CMAM!B36</f>
        <v>0</v>
      </c>
      <c r="B25" s="68">
        <f>CMAM!C36</f>
        <v>0</v>
      </c>
      <c r="C25" s="110">
        <f>CMAM!D36</f>
        <v>0</v>
      </c>
      <c r="D25" s="68">
        <f>CMAM!E36</f>
        <v>0</v>
      </c>
      <c r="E25" s="68">
        <f>CMAM!F36</f>
        <v>0</v>
      </c>
      <c r="F25" s="110">
        <f>CMAM!G36</f>
        <v>0</v>
      </c>
      <c r="G25" s="110">
        <f>CMAM!H36</f>
        <v>0</v>
      </c>
      <c r="H25" s="110">
        <f>CMAM!I36</f>
        <v>0</v>
      </c>
      <c r="I25" s="110">
        <f>CMAM!J36</f>
        <v>0</v>
      </c>
      <c r="J25" s="68">
        <f>CMAM!K36</f>
        <v>0</v>
      </c>
      <c r="K25" s="110">
        <f>CMAM!L36</f>
        <v>0</v>
      </c>
      <c r="L25" s="110">
        <f>CMAM!M36</f>
        <v>0</v>
      </c>
    </row>
    <row r="26" spans="1:12">
      <c r="A26" s="68">
        <f>CMAM!B37</f>
        <v>0</v>
      </c>
      <c r="B26" s="68">
        <f>CMAM!C37</f>
        <v>0</v>
      </c>
      <c r="C26" s="110">
        <f>CMAM!D37</f>
        <v>0</v>
      </c>
      <c r="D26" s="68">
        <f>CMAM!E37</f>
        <v>0</v>
      </c>
      <c r="E26" s="68">
        <f>CMAM!F37</f>
        <v>0</v>
      </c>
      <c r="F26" s="110">
        <f>CMAM!G37</f>
        <v>0</v>
      </c>
      <c r="G26" s="110">
        <f>CMAM!H37</f>
        <v>0</v>
      </c>
      <c r="H26" s="110">
        <f>CMAM!I37</f>
        <v>0</v>
      </c>
      <c r="I26" s="110">
        <f>CMAM!J37</f>
        <v>0</v>
      </c>
      <c r="J26" s="68">
        <f>CMAM!K37</f>
        <v>0</v>
      </c>
      <c r="K26" s="110">
        <f>CMAM!L37</f>
        <v>0</v>
      </c>
      <c r="L26" s="110">
        <f>CMAM!M37</f>
        <v>0</v>
      </c>
    </row>
    <row r="27" spans="1:12">
      <c r="A27" s="68">
        <f>CMAM!B38</f>
        <v>0</v>
      </c>
      <c r="B27" s="68">
        <f>CMAM!C38</f>
        <v>0</v>
      </c>
      <c r="C27" s="110">
        <f>CMAM!D38</f>
        <v>0</v>
      </c>
      <c r="D27" s="68">
        <f>CMAM!E38</f>
        <v>0</v>
      </c>
      <c r="E27" s="68">
        <f>CMAM!F38</f>
        <v>0</v>
      </c>
      <c r="F27" s="110">
        <f>CMAM!G38</f>
        <v>0</v>
      </c>
      <c r="G27" s="110">
        <f>CMAM!H38</f>
        <v>0</v>
      </c>
      <c r="H27" s="110">
        <f>CMAM!I38</f>
        <v>0</v>
      </c>
      <c r="I27" s="110">
        <f>CMAM!J38</f>
        <v>0</v>
      </c>
      <c r="J27" s="68">
        <f>CMAM!K38</f>
        <v>0</v>
      </c>
      <c r="K27" s="110">
        <f>CMAM!L38</f>
        <v>0</v>
      </c>
      <c r="L27" s="110">
        <f>CMAM!M38</f>
        <v>0</v>
      </c>
    </row>
    <row r="28" spans="1:12">
      <c r="A28" s="68">
        <f>CMAM!B39</f>
        <v>0</v>
      </c>
      <c r="B28" s="68">
        <f>CMAM!C39</f>
        <v>0</v>
      </c>
      <c r="C28" s="110">
        <f>CMAM!D39</f>
        <v>0</v>
      </c>
      <c r="D28" s="68">
        <f>CMAM!E39</f>
        <v>0</v>
      </c>
      <c r="E28" s="68">
        <f>CMAM!F39</f>
        <v>0</v>
      </c>
      <c r="F28" s="110">
        <f>CMAM!G39</f>
        <v>0</v>
      </c>
      <c r="G28" s="110">
        <f>CMAM!H39</f>
        <v>0</v>
      </c>
      <c r="H28" s="110">
        <f>CMAM!I39</f>
        <v>0</v>
      </c>
      <c r="I28" s="110">
        <f>CMAM!J39</f>
        <v>0</v>
      </c>
      <c r="J28" s="68">
        <f>CMAM!K39</f>
        <v>0</v>
      </c>
      <c r="K28" s="110">
        <f>CMAM!L39</f>
        <v>0</v>
      </c>
      <c r="L28" s="110">
        <f>CMAM!M39</f>
        <v>0</v>
      </c>
    </row>
    <row r="29" spans="1:12">
      <c r="A29" s="68">
        <f>CMAM!B40</f>
        <v>0</v>
      </c>
      <c r="B29" s="68">
        <f>CMAM!C40</f>
        <v>0</v>
      </c>
      <c r="C29" s="110">
        <f>CMAM!D40</f>
        <v>0</v>
      </c>
      <c r="D29" s="68">
        <f>CMAM!E40</f>
        <v>0</v>
      </c>
      <c r="E29" s="68">
        <f>CMAM!F40</f>
        <v>0</v>
      </c>
      <c r="F29" s="110">
        <f>CMAM!G40</f>
        <v>0</v>
      </c>
      <c r="G29" s="110">
        <f>CMAM!H40</f>
        <v>0</v>
      </c>
      <c r="H29" s="110">
        <f>CMAM!I40</f>
        <v>0</v>
      </c>
      <c r="I29" s="110">
        <f>CMAM!J40</f>
        <v>0</v>
      </c>
      <c r="J29" s="68">
        <f>CMAM!K40</f>
        <v>0</v>
      </c>
      <c r="K29" s="110">
        <f>CMAM!L40</f>
        <v>0</v>
      </c>
      <c r="L29" s="110">
        <f>CMAM!M40</f>
        <v>0</v>
      </c>
    </row>
    <row r="30" spans="1:12">
      <c r="A30" s="68">
        <f>CMAM!B41</f>
        <v>0</v>
      </c>
      <c r="B30" s="68">
        <f>CMAM!C41</f>
        <v>0</v>
      </c>
      <c r="C30" s="110">
        <f>CMAM!D41</f>
        <v>0</v>
      </c>
      <c r="D30" s="68">
        <f>CMAM!E41</f>
        <v>0</v>
      </c>
      <c r="E30" s="68">
        <f>CMAM!F41</f>
        <v>0</v>
      </c>
      <c r="F30" s="110">
        <f>CMAM!G41</f>
        <v>0</v>
      </c>
      <c r="G30" s="110">
        <f>CMAM!H41</f>
        <v>0</v>
      </c>
      <c r="H30" s="110">
        <f>CMAM!I41</f>
        <v>0</v>
      </c>
      <c r="I30" s="110">
        <f>CMAM!J41</f>
        <v>0</v>
      </c>
      <c r="J30" s="68">
        <f>CMAM!K41</f>
        <v>0</v>
      </c>
      <c r="K30" s="110">
        <f>CMAM!L41</f>
        <v>0</v>
      </c>
      <c r="L30" s="110">
        <f>CMAM!M41</f>
        <v>0</v>
      </c>
    </row>
    <row r="31" spans="1:12">
      <c r="A31" s="68">
        <f>CMAM!B42</f>
        <v>0</v>
      </c>
      <c r="B31" s="68">
        <f>CMAM!C42</f>
        <v>0</v>
      </c>
      <c r="C31" s="110">
        <f>CMAM!D42</f>
        <v>0</v>
      </c>
      <c r="D31" s="68">
        <f>CMAM!E42</f>
        <v>0</v>
      </c>
      <c r="E31" s="68">
        <f>CMAM!F42</f>
        <v>0</v>
      </c>
      <c r="F31" s="110">
        <f>CMAM!G42</f>
        <v>0</v>
      </c>
      <c r="G31" s="110">
        <f>CMAM!H42</f>
        <v>0</v>
      </c>
      <c r="H31" s="110">
        <f>CMAM!I42</f>
        <v>0</v>
      </c>
      <c r="I31" s="110">
        <f>CMAM!J42</f>
        <v>0</v>
      </c>
      <c r="J31" s="68">
        <f>CMAM!K42</f>
        <v>0</v>
      </c>
      <c r="K31" s="110">
        <f>CMAM!L42</f>
        <v>0</v>
      </c>
      <c r="L31" s="110">
        <f>CMAM!M42</f>
        <v>0</v>
      </c>
    </row>
    <row r="32" spans="1:12">
      <c r="A32" s="68">
        <f>CMAM!B43</f>
        <v>0</v>
      </c>
      <c r="B32" s="68">
        <f>CMAM!C43</f>
        <v>0</v>
      </c>
      <c r="C32" s="110">
        <f>CMAM!D43</f>
        <v>0</v>
      </c>
      <c r="D32" s="68">
        <f>CMAM!E43</f>
        <v>0</v>
      </c>
      <c r="E32" s="68">
        <f>CMAM!F43</f>
        <v>0</v>
      </c>
      <c r="F32" s="110">
        <f>CMAM!G43</f>
        <v>0</v>
      </c>
      <c r="G32" s="110">
        <f>CMAM!H43</f>
        <v>0</v>
      </c>
      <c r="H32" s="110">
        <f>CMAM!I43</f>
        <v>0</v>
      </c>
      <c r="I32" s="110">
        <f>CMAM!J43</f>
        <v>0</v>
      </c>
      <c r="J32" s="68">
        <f>CMAM!K43</f>
        <v>0</v>
      </c>
      <c r="K32" s="110">
        <f>CMAM!L43</f>
        <v>0</v>
      </c>
      <c r="L32" s="110">
        <f>CMAM!M43</f>
        <v>0</v>
      </c>
    </row>
    <row r="33" spans="1:12">
      <c r="A33" s="68">
        <f>CMAM!B44</f>
        <v>0</v>
      </c>
      <c r="B33" s="68">
        <f>CMAM!C44</f>
        <v>0</v>
      </c>
      <c r="C33" s="110">
        <f>CMAM!D44</f>
        <v>0</v>
      </c>
      <c r="D33" s="68">
        <f>CMAM!E44</f>
        <v>0</v>
      </c>
      <c r="E33" s="68">
        <f>CMAM!F44</f>
        <v>0</v>
      </c>
      <c r="F33" s="110">
        <f>CMAM!G44</f>
        <v>0</v>
      </c>
      <c r="G33" s="110">
        <f>CMAM!H44</f>
        <v>0</v>
      </c>
      <c r="H33" s="110">
        <f>CMAM!I44</f>
        <v>0</v>
      </c>
      <c r="I33" s="110">
        <f>CMAM!J44</f>
        <v>0</v>
      </c>
      <c r="J33" s="68">
        <f>CMAM!K44</f>
        <v>0</v>
      </c>
      <c r="K33" s="110">
        <f>CMAM!L44</f>
        <v>0</v>
      </c>
      <c r="L33" s="110">
        <f>CMAM!M44</f>
        <v>0</v>
      </c>
    </row>
    <row r="34" spans="1:12">
      <c r="A34" s="68">
        <f>CMAM!B45</f>
        <v>0</v>
      </c>
      <c r="B34" s="68">
        <f>CMAM!C45</f>
        <v>0</v>
      </c>
      <c r="C34" s="110">
        <f>CMAM!D45</f>
        <v>0</v>
      </c>
      <c r="D34" s="68">
        <f>CMAM!E45</f>
        <v>0</v>
      </c>
      <c r="E34" s="68">
        <f>CMAM!F45</f>
        <v>0</v>
      </c>
      <c r="F34" s="110">
        <f>CMAM!G45</f>
        <v>0</v>
      </c>
      <c r="G34" s="110">
        <f>CMAM!H45</f>
        <v>0</v>
      </c>
      <c r="H34" s="110">
        <f>CMAM!I45</f>
        <v>0</v>
      </c>
      <c r="I34" s="110">
        <f>CMAM!J45</f>
        <v>0</v>
      </c>
      <c r="J34" s="68">
        <f>CMAM!K45</f>
        <v>0</v>
      </c>
      <c r="K34" s="110">
        <f>CMAM!L45</f>
        <v>0</v>
      </c>
      <c r="L34" s="110">
        <f>CMAM!M45</f>
        <v>0</v>
      </c>
    </row>
    <row r="35" spans="1:12">
      <c r="A35" s="68">
        <f>CMAM!B46</f>
        <v>0</v>
      </c>
      <c r="B35" s="68">
        <f>CMAM!C46</f>
        <v>0</v>
      </c>
      <c r="C35" s="110">
        <f>CMAM!D46</f>
        <v>0</v>
      </c>
      <c r="D35" s="68">
        <f>CMAM!E46</f>
        <v>0</v>
      </c>
      <c r="E35" s="68">
        <f>CMAM!F46</f>
        <v>0</v>
      </c>
      <c r="F35" s="110">
        <f>CMAM!G46</f>
        <v>0</v>
      </c>
      <c r="G35" s="110">
        <f>CMAM!H46</f>
        <v>0</v>
      </c>
      <c r="H35" s="110">
        <f>CMAM!I46</f>
        <v>0</v>
      </c>
      <c r="I35" s="110">
        <f>CMAM!J46</f>
        <v>0</v>
      </c>
      <c r="J35" s="68">
        <f>CMAM!K46</f>
        <v>0</v>
      </c>
      <c r="K35" s="110">
        <f>CMAM!L46</f>
        <v>0</v>
      </c>
      <c r="L35" s="110">
        <f>CMAM!M46</f>
        <v>0</v>
      </c>
    </row>
    <row r="36" spans="1:12">
      <c r="A36" s="68">
        <f>CMAM!B47</f>
        <v>0</v>
      </c>
      <c r="B36" s="68">
        <f>CMAM!C47</f>
        <v>0</v>
      </c>
      <c r="C36" s="110">
        <f>CMAM!D47</f>
        <v>0</v>
      </c>
      <c r="D36" s="68">
        <f>CMAM!E47</f>
        <v>0</v>
      </c>
      <c r="E36" s="68">
        <f>CMAM!F47</f>
        <v>0</v>
      </c>
      <c r="F36" s="110">
        <f>CMAM!G47</f>
        <v>0</v>
      </c>
      <c r="G36" s="110">
        <f>CMAM!H47</f>
        <v>0</v>
      </c>
      <c r="H36" s="110">
        <f>CMAM!I47</f>
        <v>0</v>
      </c>
      <c r="I36" s="110">
        <f>CMAM!J47</f>
        <v>0</v>
      </c>
      <c r="J36" s="68">
        <f>CMAM!K47</f>
        <v>0</v>
      </c>
      <c r="K36" s="110">
        <f>CMAM!L47</f>
        <v>0</v>
      </c>
      <c r="L36" s="110">
        <f>CMAM!M47</f>
        <v>0</v>
      </c>
    </row>
    <row r="37" spans="1:12">
      <c r="A37" s="68">
        <f>CMAM!B48</f>
        <v>0</v>
      </c>
      <c r="B37" s="68">
        <f>CMAM!C48</f>
        <v>0</v>
      </c>
      <c r="C37" s="110">
        <f>CMAM!D48</f>
        <v>0</v>
      </c>
      <c r="D37" s="68">
        <f>CMAM!E48</f>
        <v>0</v>
      </c>
      <c r="E37" s="68">
        <f>CMAM!F48</f>
        <v>0</v>
      </c>
      <c r="F37" s="110">
        <f>CMAM!G48</f>
        <v>0</v>
      </c>
      <c r="G37" s="110">
        <f>CMAM!H48</f>
        <v>0</v>
      </c>
      <c r="H37" s="110">
        <f>CMAM!I48</f>
        <v>0</v>
      </c>
      <c r="I37" s="110">
        <f>CMAM!J48</f>
        <v>0</v>
      </c>
      <c r="J37" s="68">
        <f>CMAM!K48</f>
        <v>0</v>
      </c>
      <c r="K37" s="110">
        <f>CMAM!L48</f>
        <v>0</v>
      </c>
      <c r="L37" s="110">
        <f>CMAM!M48</f>
        <v>0</v>
      </c>
    </row>
    <row r="38" spans="1:12">
      <c r="A38" s="68">
        <f>CMAM!B49</f>
        <v>0</v>
      </c>
      <c r="B38" s="68">
        <f>CMAM!C49</f>
        <v>0</v>
      </c>
      <c r="C38" s="110">
        <f>CMAM!D49</f>
        <v>0</v>
      </c>
      <c r="D38" s="68">
        <f>CMAM!E49</f>
        <v>0</v>
      </c>
      <c r="E38" s="68">
        <f>CMAM!F49</f>
        <v>0</v>
      </c>
      <c r="F38" s="110">
        <f>CMAM!G49</f>
        <v>0</v>
      </c>
      <c r="G38" s="110">
        <f>CMAM!H49</f>
        <v>0</v>
      </c>
      <c r="H38" s="110">
        <f>CMAM!I49</f>
        <v>0</v>
      </c>
      <c r="I38" s="110">
        <f>CMAM!J49</f>
        <v>0</v>
      </c>
      <c r="J38" s="68">
        <f>CMAM!K49</f>
        <v>0</v>
      </c>
      <c r="K38" s="110">
        <f>CMAM!L49</f>
        <v>0</v>
      </c>
      <c r="L38" s="110">
        <f>CMAM!M49</f>
        <v>0</v>
      </c>
    </row>
    <row r="39" spans="1:12">
      <c r="A39" s="68">
        <f>CMAM!B50</f>
        <v>0</v>
      </c>
      <c r="B39" s="68">
        <f>CMAM!C50</f>
        <v>0</v>
      </c>
      <c r="C39" s="110">
        <f>CMAM!D50</f>
        <v>0</v>
      </c>
      <c r="D39" s="68">
        <f>CMAM!E50</f>
        <v>0</v>
      </c>
      <c r="E39" s="68">
        <f>CMAM!F50</f>
        <v>0</v>
      </c>
      <c r="F39" s="110">
        <f>CMAM!G50</f>
        <v>0</v>
      </c>
      <c r="G39" s="110">
        <f>CMAM!H50</f>
        <v>0</v>
      </c>
      <c r="H39" s="110">
        <f>CMAM!I50</f>
        <v>0</v>
      </c>
      <c r="I39" s="110">
        <f>CMAM!J50</f>
        <v>0</v>
      </c>
      <c r="J39" s="68">
        <f>CMAM!K50</f>
        <v>0</v>
      </c>
      <c r="K39" s="110">
        <f>CMAM!L50</f>
        <v>0</v>
      </c>
      <c r="L39" s="110">
        <f>CMAM!M50</f>
        <v>0</v>
      </c>
    </row>
    <row r="40" spans="1:12">
      <c r="A40" s="68">
        <f>CMAM!B51</f>
        <v>0</v>
      </c>
      <c r="B40" s="68">
        <f>CMAM!C51</f>
        <v>0</v>
      </c>
      <c r="C40" s="110">
        <f>CMAM!D51</f>
        <v>0</v>
      </c>
      <c r="D40" s="68">
        <f>CMAM!E51</f>
        <v>0</v>
      </c>
      <c r="E40" s="68">
        <f>CMAM!F51</f>
        <v>0</v>
      </c>
      <c r="F40" s="110">
        <f>CMAM!G51</f>
        <v>0</v>
      </c>
      <c r="G40" s="110">
        <f>CMAM!H51</f>
        <v>0</v>
      </c>
      <c r="H40" s="110">
        <f>CMAM!I51</f>
        <v>0</v>
      </c>
      <c r="I40" s="110">
        <f>CMAM!J51</f>
        <v>0</v>
      </c>
      <c r="J40" s="68">
        <f>CMAM!K51</f>
        <v>0</v>
      </c>
      <c r="K40" s="110">
        <f>CMAM!L51</f>
        <v>0</v>
      </c>
      <c r="L40" s="110">
        <f>CMAM!M51</f>
        <v>0</v>
      </c>
    </row>
    <row r="41" spans="1:12">
      <c r="A41" s="68">
        <f>CMAM!B52</f>
        <v>0</v>
      </c>
      <c r="B41" s="68">
        <f>CMAM!C52</f>
        <v>0</v>
      </c>
      <c r="C41" s="110">
        <f>CMAM!D52</f>
        <v>0</v>
      </c>
      <c r="D41" s="68">
        <f>CMAM!E52</f>
        <v>0</v>
      </c>
      <c r="E41" s="68">
        <f>CMAM!F52</f>
        <v>0</v>
      </c>
      <c r="F41" s="110">
        <f>CMAM!G52</f>
        <v>0</v>
      </c>
      <c r="G41" s="110">
        <f>CMAM!H52</f>
        <v>0</v>
      </c>
      <c r="H41" s="110">
        <f>CMAM!I52</f>
        <v>0</v>
      </c>
      <c r="I41" s="110">
        <f>CMAM!J52</f>
        <v>0</v>
      </c>
      <c r="J41" s="68">
        <f>CMAM!K52</f>
        <v>0</v>
      </c>
      <c r="K41" s="110">
        <f>CMAM!L52</f>
        <v>0</v>
      </c>
      <c r="L41" s="110">
        <f>CMAM!M52</f>
        <v>0</v>
      </c>
    </row>
    <row r="42" spans="1:12">
      <c r="A42" s="68">
        <f>CMAM!B53</f>
        <v>0</v>
      </c>
      <c r="B42" s="68">
        <f>CMAM!C53</f>
        <v>0</v>
      </c>
      <c r="C42" s="110">
        <f>CMAM!D53</f>
        <v>0</v>
      </c>
      <c r="D42" s="68">
        <f>CMAM!E53</f>
        <v>0</v>
      </c>
      <c r="E42" s="68">
        <f>CMAM!F53</f>
        <v>0</v>
      </c>
      <c r="F42" s="110">
        <f>CMAM!G53</f>
        <v>0</v>
      </c>
      <c r="G42" s="110">
        <f>CMAM!H53</f>
        <v>0</v>
      </c>
      <c r="H42" s="110">
        <f>CMAM!I53</f>
        <v>0</v>
      </c>
      <c r="I42" s="110">
        <f>CMAM!J53</f>
        <v>0</v>
      </c>
      <c r="J42" s="68">
        <f>CMAM!K53</f>
        <v>0</v>
      </c>
      <c r="K42" s="110">
        <f>CMAM!L53</f>
        <v>0</v>
      </c>
      <c r="L42" s="110">
        <f>CMAM!M53</f>
        <v>0</v>
      </c>
    </row>
    <row r="43" spans="1:12">
      <c r="A43" s="68">
        <f>CMAM!B54</f>
        <v>0</v>
      </c>
      <c r="B43" s="68">
        <f>CMAM!C54</f>
        <v>0</v>
      </c>
      <c r="C43" s="110">
        <f>CMAM!D54</f>
        <v>0</v>
      </c>
      <c r="D43" s="68">
        <f>CMAM!E54</f>
        <v>0</v>
      </c>
      <c r="E43" s="68">
        <f>CMAM!F54</f>
        <v>0</v>
      </c>
      <c r="F43" s="110">
        <f>CMAM!G54</f>
        <v>0</v>
      </c>
      <c r="G43" s="110">
        <f>CMAM!H54</f>
        <v>0</v>
      </c>
      <c r="H43" s="110">
        <f>CMAM!I54</f>
        <v>0</v>
      </c>
      <c r="I43" s="110">
        <f>CMAM!J54</f>
        <v>0</v>
      </c>
      <c r="J43" s="68">
        <f>CMAM!K54</f>
        <v>0</v>
      </c>
      <c r="K43" s="110">
        <f>CMAM!L54</f>
        <v>0</v>
      </c>
      <c r="L43" s="110">
        <f>CMAM!M54</f>
        <v>0</v>
      </c>
    </row>
    <row r="44" spans="1:12">
      <c r="A44" s="68">
        <f>CMAM!B55</f>
        <v>0</v>
      </c>
      <c r="B44" s="68">
        <f>CMAM!C55</f>
        <v>0</v>
      </c>
      <c r="C44" s="110">
        <f>CMAM!D55</f>
        <v>0</v>
      </c>
      <c r="D44" s="68">
        <f>CMAM!E55</f>
        <v>0</v>
      </c>
      <c r="E44" s="68">
        <f>CMAM!F55</f>
        <v>0</v>
      </c>
      <c r="F44" s="110">
        <f>CMAM!G55</f>
        <v>0</v>
      </c>
      <c r="G44" s="110">
        <f>CMAM!H55</f>
        <v>0</v>
      </c>
      <c r="H44" s="110">
        <f>CMAM!I55</f>
        <v>0</v>
      </c>
      <c r="I44" s="110">
        <f>CMAM!J55</f>
        <v>0</v>
      </c>
      <c r="J44" s="68">
        <f>CMAM!K55</f>
        <v>0</v>
      </c>
      <c r="K44" s="110">
        <f>CMAM!L55</f>
        <v>0</v>
      </c>
      <c r="L44" s="110">
        <f>CMAM!M55</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2"/>
  <sheetViews>
    <sheetView workbookViewId="0">
      <selection activeCell="B4" sqref="B4"/>
    </sheetView>
  </sheetViews>
  <sheetFormatPr defaultRowHeight="15.75"/>
  <cols>
    <col min="1" max="16384" width="9" style="68"/>
  </cols>
  <sheetData>
    <row r="1" spans="1:9">
      <c r="A1" s="68" t="s">
        <v>15</v>
      </c>
      <c r="B1" s="68" t="s">
        <v>16</v>
      </c>
      <c r="C1" s="68" t="s">
        <v>97</v>
      </c>
      <c r="D1" s="68" t="s">
        <v>107</v>
      </c>
      <c r="E1" s="68" t="s">
        <v>108</v>
      </c>
      <c r="F1" s="68" t="s">
        <v>109</v>
      </c>
      <c r="G1" s="68" t="s">
        <v>110</v>
      </c>
      <c r="H1" s="68" t="s">
        <v>111</v>
      </c>
      <c r="I1" s="68" t="s">
        <v>112</v>
      </c>
    </row>
    <row r="2" spans="1:9">
      <c r="A2" s="68">
        <f>'Other interventions'!B15</f>
        <v>0</v>
      </c>
      <c r="B2" s="68">
        <f>'Other interventions'!C15</f>
        <v>0</v>
      </c>
      <c r="C2" s="110">
        <f>'Other interventions'!D15</f>
        <v>0</v>
      </c>
      <c r="D2" s="110">
        <f>'Other interventions'!E15</f>
        <v>0</v>
      </c>
      <c r="E2" s="110">
        <f>'Other interventions'!F15</f>
        <v>0</v>
      </c>
      <c r="F2" s="110">
        <f>'Other interventions'!G15</f>
        <v>0</v>
      </c>
      <c r="G2" s="110">
        <f>'Other interventions'!H15</f>
        <v>0</v>
      </c>
      <c r="H2" s="110">
        <f>'Other interventions'!I15</f>
        <v>0</v>
      </c>
      <c r="I2" s="110">
        <f>'Other interventions'!J15</f>
        <v>0</v>
      </c>
    </row>
    <row r="3" spans="1:9">
      <c r="A3" s="68">
        <f>'Other interventions'!B16</f>
        <v>0</v>
      </c>
      <c r="B3" s="68">
        <f>'Other interventions'!C16</f>
        <v>0</v>
      </c>
      <c r="C3" s="110">
        <f>'Other interventions'!D16</f>
        <v>0</v>
      </c>
      <c r="D3" s="110">
        <f>'Other interventions'!E16</f>
        <v>0</v>
      </c>
      <c r="E3" s="110">
        <f>'Other interventions'!F16</f>
        <v>0</v>
      </c>
      <c r="F3" s="110">
        <f>'Other interventions'!G16</f>
        <v>0</v>
      </c>
      <c r="G3" s="110">
        <f>'Other interventions'!H16</f>
        <v>0</v>
      </c>
      <c r="H3" s="110">
        <f>'Other interventions'!I16</f>
        <v>0</v>
      </c>
      <c r="I3" s="110">
        <f>'Other interventions'!J16</f>
        <v>0</v>
      </c>
    </row>
    <row r="4" spans="1:9">
      <c r="A4" s="68">
        <f>'Other interventions'!B17</f>
        <v>0</v>
      </c>
      <c r="B4" s="68">
        <f>'Other interventions'!C17</f>
        <v>0</v>
      </c>
      <c r="C4" s="110">
        <f>'Other interventions'!D17</f>
        <v>0</v>
      </c>
      <c r="D4" s="110">
        <f>'Other interventions'!E17</f>
        <v>0</v>
      </c>
      <c r="E4" s="110">
        <f>'Other interventions'!F17</f>
        <v>0</v>
      </c>
      <c r="F4" s="110">
        <f>'Other interventions'!G17</f>
        <v>0</v>
      </c>
      <c r="G4" s="110">
        <f>'Other interventions'!H17</f>
        <v>0</v>
      </c>
      <c r="H4" s="110">
        <f>'Other interventions'!I17</f>
        <v>0</v>
      </c>
      <c r="I4" s="110">
        <f>'Other interventions'!J17</f>
        <v>0</v>
      </c>
    </row>
    <row r="5" spans="1:9">
      <c r="A5" s="68">
        <f>'Other interventions'!B18</f>
        <v>0</v>
      </c>
      <c r="B5" s="68">
        <f>'Other interventions'!C18</f>
        <v>0</v>
      </c>
      <c r="C5" s="110">
        <f>'Other interventions'!D18</f>
        <v>0</v>
      </c>
      <c r="D5" s="110">
        <f>'Other interventions'!E18</f>
        <v>0</v>
      </c>
      <c r="E5" s="110">
        <f>'Other interventions'!F18</f>
        <v>0</v>
      </c>
      <c r="F5" s="110">
        <f>'Other interventions'!G18</f>
        <v>0</v>
      </c>
      <c r="G5" s="110">
        <f>'Other interventions'!H18</f>
        <v>0</v>
      </c>
      <c r="H5" s="110">
        <f>'Other interventions'!I18</f>
        <v>0</v>
      </c>
      <c r="I5" s="110">
        <f>'Other interventions'!J18</f>
        <v>0</v>
      </c>
    </row>
    <row r="6" spans="1:9">
      <c r="A6" s="68">
        <f>'Other interventions'!B19</f>
        <v>0</v>
      </c>
      <c r="B6" s="68">
        <f>'Other interventions'!C19</f>
        <v>0</v>
      </c>
      <c r="C6" s="110">
        <f>'Other interventions'!D19</f>
        <v>0</v>
      </c>
      <c r="D6" s="110">
        <f>'Other interventions'!E19</f>
        <v>0</v>
      </c>
      <c r="E6" s="110">
        <f>'Other interventions'!F19</f>
        <v>0</v>
      </c>
      <c r="F6" s="110">
        <f>'Other interventions'!G19</f>
        <v>0</v>
      </c>
      <c r="G6" s="110">
        <f>'Other interventions'!H19</f>
        <v>0</v>
      </c>
      <c r="H6" s="110">
        <f>'Other interventions'!I19</f>
        <v>0</v>
      </c>
      <c r="I6" s="110">
        <f>'Other interventions'!J19</f>
        <v>0</v>
      </c>
    </row>
    <row r="7" spans="1:9">
      <c r="A7" s="68">
        <f>'Other interventions'!B20</f>
        <v>0</v>
      </c>
      <c r="B7" s="68">
        <f>'Other interventions'!C20</f>
        <v>0</v>
      </c>
      <c r="C7" s="110">
        <f>'Other interventions'!D20</f>
        <v>0</v>
      </c>
      <c r="D7" s="110">
        <f>'Other interventions'!E20</f>
        <v>0</v>
      </c>
      <c r="E7" s="110">
        <f>'Other interventions'!F20</f>
        <v>0</v>
      </c>
      <c r="F7" s="110">
        <f>'Other interventions'!G20</f>
        <v>0</v>
      </c>
      <c r="G7" s="110">
        <f>'Other interventions'!H20</f>
        <v>0</v>
      </c>
      <c r="H7" s="110">
        <f>'Other interventions'!I20</f>
        <v>0</v>
      </c>
      <c r="I7" s="110">
        <f>'Other interventions'!J20</f>
        <v>0</v>
      </c>
    </row>
    <row r="8" spans="1:9">
      <c r="A8" s="68">
        <f>'Other interventions'!B21</f>
        <v>0</v>
      </c>
      <c r="B8" s="68">
        <f>'Other interventions'!C21</f>
        <v>0</v>
      </c>
      <c r="C8" s="110">
        <f>'Other interventions'!D21</f>
        <v>0</v>
      </c>
      <c r="D8" s="110">
        <f>'Other interventions'!E21</f>
        <v>0</v>
      </c>
      <c r="E8" s="110">
        <f>'Other interventions'!F21</f>
        <v>0</v>
      </c>
      <c r="F8" s="110">
        <f>'Other interventions'!G21</f>
        <v>0</v>
      </c>
      <c r="G8" s="110">
        <f>'Other interventions'!H21</f>
        <v>0</v>
      </c>
      <c r="H8" s="110">
        <f>'Other interventions'!I21</f>
        <v>0</v>
      </c>
      <c r="I8" s="110">
        <f>'Other interventions'!J21</f>
        <v>0</v>
      </c>
    </row>
    <row r="9" spans="1:9">
      <c r="A9" s="68">
        <f>'Other interventions'!B22</f>
        <v>0</v>
      </c>
      <c r="B9" s="68">
        <f>'Other interventions'!C22</f>
        <v>0</v>
      </c>
      <c r="C9" s="110">
        <f>'Other interventions'!D22</f>
        <v>0</v>
      </c>
      <c r="D9" s="110">
        <f>'Other interventions'!E22</f>
        <v>0</v>
      </c>
      <c r="E9" s="110">
        <f>'Other interventions'!F22</f>
        <v>0</v>
      </c>
      <c r="F9" s="110">
        <f>'Other interventions'!G22</f>
        <v>0</v>
      </c>
      <c r="G9" s="110">
        <f>'Other interventions'!H22</f>
        <v>0</v>
      </c>
      <c r="H9" s="110">
        <f>'Other interventions'!I22</f>
        <v>0</v>
      </c>
      <c r="I9" s="110">
        <f>'Other interventions'!J22</f>
        <v>0</v>
      </c>
    </row>
    <row r="10" spans="1:9">
      <c r="A10" s="68">
        <f>'Other interventions'!B23</f>
        <v>0</v>
      </c>
      <c r="B10" s="68">
        <f>'Other interventions'!C23</f>
        <v>0</v>
      </c>
      <c r="C10" s="110">
        <f>'Other interventions'!D23</f>
        <v>0</v>
      </c>
      <c r="D10" s="110">
        <f>'Other interventions'!E23</f>
        <v>0</v>
      </c>
      <c r="E10" s="110">
        <f>'Other interventions'!F23</f>
        <v>0</v>
      </c>
      <c r="F10" s="110">
        <f>'Other interventions'!G23</f>
        <v>0</v>
      </c>
      <c r="G10" s="110">
        <f>'Other interventions'!H23</f>
        <v>0</v>
      </c>
      <c r="H10" s="110">
        <f>'Other interventions'!I23</f>
        <v>0</v>
      </c>
      <c r="I10" s="110">
        <f>'Other interventions'!J23</f>
        <v>0</v>
      </c>
    </row>
    <row r="11" spans="1:9">
      <c r="A11" s="68">
        <f>'Other interventions'!B24</f>
        <v>0</v>
      </c>
      <c r="B11" s="68">
        <f>'Other interventions'!C24</f>
        <v>0</v>
      </c>
      <c r="C11" s="110">
        <f>'Other interventions'!D24</f>
        <v>0</v>
      </c>
      <c r="D11" s="110">
        <f>'Other interventions'!E24</f>
        <v>0</v>
      </c>
      <c r="E11" s="110">
        <f>'Other interventions'!F24</f>
        <v>0</v>
      </c>
      <c r="F11" s="110">
        <f>'Other interventions'!G24</f>
        <v>0</v>
      </c>
      <c r="G11" s="110">
        <f>'Other interventions'!H24</f>
        <v>0</v>
      </c>
      <c r="H11" s="110">
        <f>'Other interventions'!I24</f>
        <v>0</v>
      </c>
      <c r="I11" s="110">
        <f>'Other interventions'!J24</f>
        <v>0</v>
      </c>
    </row>
    <row r="12" spans="1:9">
      <c r="A12" s="68">
        <f>'Other interventions'!B25</f>
        <v>0</v>
      </c>
      <c r="B12" s="68">
        <f>'Other interventions'!C25</f>
        <v>0</v>
      </c>
      <c r="C12" s="110">
        <f>'Other interventions'!D25</f>
        <v>0</v>
      </c>
      <c r="D12" s="110">
        <f>'Other interventions'!E25</f>
        <v>0</v>
      </c>
      <c r="E12" s="110">
        <f>'Other interventions'!F25</f>
        <v>0</v>
      </c>
      <c r="F12" s="110">
        <f>'Other interventions'!G25</f>
        <v>0</v>
      </c>
      <c r="G12" s="110">
        <f>'Other interventions'!H25</f>
        <v>0</v>
      </c>
      <c r="H12" s="110">
        <f>'Other interventions'!I25</f>
        <v>0</v>
      </c>
      <c r="I12" s="110">
        <f>'Other interventions'!J25</f>
        <v>0</v>
      </c>
    </row>
    <row r="13" spans="1:9">
      <c r="A13" s="68">
        <f>'Other interventions'!B26</f>
        <v>0</v>
      </c>
      <c r="B13" s="68">
        <f>'Other interventions'!C26</f>
        <v>0</v>
      </c>
      <c r="C13" s="110">
        <f>'Other interventions'!D26</f>
        <v>0</v>
      </c>
      <c r="D13" s="110">
        <f>'Other interventions'!E26</f>
        <v>0</v>
      </c>
      <c r="E13" s="110">
        <f>'Other interventions'!F26</f>
        <v>0</v>
      </c>
      <c r="F13" s="110">
        <f>'Other interventions'!G26</f>
        <v>0</v>
      </c>
      <c r="G13" s="110">
        <f>'Other interventions'!H26</f>
        <v>0</v>
      </c>
      <c r="H13" s="110">
        <f>'Other interventions'!I26</f>
        <v>0</v>
      </c>
      <c r="I13" s="110">
        <f>'Other interventions'!J26</f>
        <v>0</v>
      </c>
    </row>
    <row r="14" spans="1:9">
      <c r="A14" s="68">
        <f>'Other interventions'!B27</f>
        <v>0</v>
      </c>
      <c r="B14" s="68">
        <f>'Other interventions'!C27</f>
        <v>0</v>
      </c>
      <c r="C14" s="110">
        <f>'Other interventions'!D27</f>
        <v>0</v>
      </c>
      <c r="D14" s="110">
        <f>'Other interventions'!E27</f>
        <v>0</v>
      </c>
      <c r="E14" s="110">
        <f>'Other interventions'!F27</f>
        <v>0</v>
      </c>
      <c r="F14" s="110">
        <f>'Other interventions'!G27</f>
        <v>0</v>
      </c>
      <c r="G14" s="110">
        <f>'Other interventions'!H27</f>
        <v>0</v>
      </c>
      <c r="H14" s="110">
        <f>'Other interventions'!I27</f>
        <v>0</v>
      </c>
      <c r="I14" s="110">
        <f>'Other interventions'!J27</f>
        <v>0</v>
      </c>
    </row>
    <row r="15" spans="1:9">
      <c r="A15" s="68">
        <f>'Other interventions'!B28</f>
        <v>0</v>
      </c>
      <c r="B15" s="68">
        <f>'Other interventions'!C28</f>
        <v>0</v>
      </c>
      <c r="C15" s="110">
        <f>'Other interventions'!D28</f>
        <v>0</v>
      </c>
      <c r="D15" s="110">
        <f>'Other interventions'!E28</f>
        <v>0</v>
      </c>
      <c r="E15" s="110">
        <f>'Other interventions'!F28</f>
        <v>0</v>
      </c>
      <c r="F15" s="110">
        <f>'Other interventions'!G28</f>
        <v>0</v>
      </c>
      <c r="G15" s="110">
        <f>'Other interventions'!H28</f>
        <v>0</v>
      </c>
      <c r="H15" s="110">
        <f>'Other interventions'!I28</f>
        <v>0</v>
      </c>
      <c r="I15" s="110">
        <f>'Other interventions'!J28</f>
        <v>0</v>
      </c>
    </row>
    <row r="16" spans="1:9">
      <c r="A16" s="68">
        <f>'Other interventions'!B29</f>
        <v>0</v>
      </c>
      <c r="B16" s="68">
        <f>'Other interventions'!C29</f>
        <v>0</v>
      </c>
      <c r="C16" s="110">
        <f>'Other interventions'!D29</f>
        <v>0</v>
      </c>
      <c r="D16" s="110">
        <f>'Other interventions'!E29</f>
        <v>0</v>
      </c>
      <c r="E16" s="110">
        <f>'Other interventions'!F29</f>
        <v>0</v>
      </c>
      <c r="F16" s="110">
        <f>'Other interventions'!G29</f>
        <v>0</v>
      </c>
      <c r="G16" s="110">
        <f>'Other interventions'!H29</f>
        <v>0</v>
      </c>
      <c r="H16" s="110">
        <f>'Other interventions'!I29</f>
        <v>0</v>
      </c>
      <c r="I16" s="110">
        <f>'Other interventions'!J29</f>
        <v>0</v>
      </c>
    </row>
    <row r="17" spans="1:9">
      <c r="A17" s="68">
        <f>'Other interventions'!B30</f>
        <v>0</v>
      </c>
      <c r="B17" s="68">
        <f>'Other interventions'!C30</f>
        <v>0</v>
      </c>
      <c r="C17" s="110">
        <f>'Other interventions'!D30</f>
        <v>0</v>
      </c>
      <c r="D17" s="110">
        <f>'Other interventions'!E30</f>
        <v>0</v>
      </c>
      <c r="E17" s="110">
        <f>'Other interventions'!F30</f>
        <v>0</v>
      </c>
      <c r="F17" s="110">
        <f>'Other interventions'!G30</f>
        <v>0</v>
      </c>
      <c r="G17" s="110">
        <f>'Other interventions'!H30</f>
        <v>0</v>
      </c>
      <c r="H17" s="110">
        <f>'Other interventions'!I30</f>
        <v>0</v>
      </c>
      <c r="I17" s="110">
        <f>'Other interventions'!J30</f>
        <v>0</v>
      </c>
    </row>
    <row r="18" spans="1:9">
      <c r="A18" s="68">
        <f>'Other interventions'!B31</f>
        <v>0</v>
      </c>
      <c r="B18" s="68">
        <f>'Other interventions'!C31</f>
        <v>0</v>
      </c>
      <c r="C18" s="110">
        <f>'Other interventions'!D31</f>
        <v>0</v>
      </c>
      <c r="D18" s="110">
        <f>'Other interventions'!E31</f>
        <v>0</v>
      </c>
      <c r="E18" s="110">
        <f>'Other interventions'!F31</f>
        <v>0</v>
      </c>
      <c r="F18" s="110">
        <f>'Other interventions'!G31</f>
        <v>0</v>
      </c>
      <c r="G18" s="110">
        <f>'Other interventions'!H31</f>
        <v>0</v>
      </c>
      <c r="H18" s="110">
        <f>'Other interventions'!I31</f>
        <v>0</v>
      </c>
      <c r="I18" s="110">
        <f>'Other interventions'!J31</f>
        <v>0</v>
      </c>
    </row>
    <row r="19" spans="1:9">
      <c r="A19" s="68">
        <f>'Other interventions'!B32</f>
        <v>0</v>
      </c>
      <c r="B19" s="68">
        <f>'Other interventions'!C32</f>
        <v>0</v>
      </c>
      <c r="C19" s="110">
        <f>'Other interventions'!D32</f>
        <v>0</v>
      </c>
      <c r="D19" s="110">
        <f>'Other interventions'!E32</f>
        <v>0</v>
      </c>
      <c r="E19" s="110">
        <f>'Other interventions'!F32</f>
        <v>0</v>
      </c>
      <c r="F19" s="110">
        <f>'Other interventions'!G32</f>
        <v>0</v>
      </c>
      <c r="G19" s="110">
        <f>'Other interventions'!H32</f>
        <v>0</v>
      </c>
      <c r="H19" s="110">
        <f>'Other interventions'!I32</f>
        <v>0</v>
      </c>
      <c r="I19" s="110">
        <f>'Other interventions'!J32</f>
        <v>0</v>
      </c>
    </row>
    <row r="20" spans="1:9">
      <c r="A20" s="68">
        <f>'Other interventions'!B33</f>
        <v>0</v>
      </c>
      <c r="B20" s="68">
        <f>'Other interventions'!C33</f>
        <v>0</v>
      </c>
      <c r="C20" s="110">
        <f>'Other interventions'!D33</f>
        <v>0</v>
      </c>
      <c r="D20" s="110">
        <f>'Other interventions'!E33</f>
        <v>0</v>
      </c>
      <c r="E20" s="110">
        <f>'Other interventions'!F33</f>
        <v>0</v>
      </c>
      <c r="F20" s="110">
        <f>'Other interventions'!G33</f>
        <v>0</v>
      </c>
      <c r="G20" s="110">
        <f>'Other interventions'!H33</f>
        <v>0</v>
      </c>
      <c r="H20" s="110">
        <f>'Other interventions'!I33</f>
        <v>0</v>
      </c>
      <c r="I20" s="110">
        <f>'Other interventions'!J33</f>
        <v>0</v>
      </c>
    </row>
    <row r="21" spans="1:9">
      <c r="A21" s="68">
        <f>'Other interventions'!B34</f>
        <v>0</v>
      </c>
      <c r="B21" s="68">
        <f>'Other interventions'!C34</f>
        <v>0</v>
      </c>
      <c r="C21" s="110">
        <f>'Other interventions'!D34</f>
        <v>0</v>
      </c>
      <c r="D21" s="110">
        <f>'Other interventions'!E34</f>
        <v>0</v>
      </c>
      <c r="E21" s="110">
        <f>'Other interventions'!F34</f>
        <v>0</v>
      </c>
      <c r="F21" s="110">
        <f>'Other interventions'!G34</f>
        <v>0</v>
      </c>
      <c r="G21" s="110">
        <f>'Other interventions'!H34</f>
        <v>0</v>
      </c>
      <c r="H21" s="110">
        <f>'Other interventions'!I34</f>
        <v>0</v>
      </c>
      <c r="I21" s="110">
        <f>'Other interventions'!J34</f>
        <v>0</v>
      </c>
    </row>
    <row r="22" spans="1:9">
      <c r="A22" s="68">
        <f>'Other interventions'!B35</f>
        <v>0</v>
      </c>
      <c r="B22" s="68">
        <f>'Other interventions'!C35</f>
        <v>0</v>
      </c>
      <c r="C22" s="110">
        <f>'Other interventions'!D35</f>
        <v>0</v>
      </c>
      <c r="D22" s="110">
        <f>'Other interventions'!E35</f>
        <v>0</v>
      </c>
      <c r="E22" s="110">
        <f>'Other interventions'!F35</f>
        <v>0</v>
      </c>
      <c r="F22" s="110">
        <f>'Other interventions'!G35</f>
        <v>0</v>
      </c>
      <c r="G22" s="110">
        <f>'Other interventions'!H35</f>
        <v>0</v>
      </c>
      <c r="H22" s="110">
        <f>'Other interventions'!I35</f>
        <v>0</v>
      </c>
      <c r="I22" s="110">
        <f>'Other interventions'!J35</f>
        <v>0</v>
      </c>
    </row>
    <row r="23" spans="1:9">
      <c r="A23" s="68">
        <f>'Other interventions'!B36</f>
        <v>0</v>
      </c>
      <c r="B23" s="68">
        <f>'Other interventions'!C36</f>
        <v>0</v>
      </c>
      <c r="C23" s="110">
        <f>'Other interventions'!D36</f>
        <v>0</v>
      </c>
      <c r="D23" s="110">
        <f>'Other interventions'!E36</f>
        <v>0</v>
      </c>
      <c r="E23" s="110">
        <f>'Other interventions'!F36</f>
        <v>0</v>
      </c>
      <c r="F23" s="110">
        <f>'Other interventions'!G36</f>
        <v>0</v>
      </c>
      <c r="G23" s="110">
        <f>'Other interventions'!H36</f>
        <v>0</v>
      </c>
      <c r="H23" s="110">
        <f>'Other interventions'!I36</f>
        <v>0</v>
      </c>
      <c r="I23" s="110">
        <f>'Other interventions'!J36</f>
        <v>0</v>
      </c>
    </row>
    <row r="24" spans="1:9">
      <c r="A24" s="68">
        <f>'Other interventions'!B37</f>
        <v>0</v>
      </c>
      <c r="B24" s="68">
        <f>'Other interventions'!C37</f>
        <v>0</v>
      </c>
      <c r="C24" s="110">
        <f>'Other interventions'!D37</f>
        <v>0</v>
      </c>
      <c r="D24" s="110">
        <f>'Other interventions'!E37</f>
        <v>0</v>
      </c>
      <c r="E24" s="110">
        <f>'Other interventions'!F37</f>
        <v>0</v>
      </c>
      <c r="F24" s="110">
        <f>'Other interventions'!G37</f>
        <v>0</v>
      </c>
      <c r="G24" s="110">
        <f>'Other interventions'!H37</f>
        <v>0</v>
      </c>
      <c r="H24" s="110">
        <f>'Other interventions'!I37</f>
        <v>0</v>
      </c>
      <c r="I24" s="110">
        <f>'Other interventions'!J37</f>
        <v>0</v>
      </c>
    </row>
    <row r="25" spans="1:9">
      <c r="A25" s="68">
        <f>'Other interventions'!B38</f>
        <v>0</v>
      </c>
      <c r="B25" s="68">
        <f>'Other interventions'!C38</f>
        <v>0</v>
      </c>
      <c r="C25" s="110">
        <f>'Other interventions'!D38</f>
        <v>0</v>
      </c>
      <c r="D25" s="110">
        <f>'Other interventions'!E38</f>
        <v>0</v>
      </c>
      <c r="E25" s="110">
        <f>'Other interventions'!F38</f>
        <v>0</v>
      </c>
      <c r="F25" s="110">
        <f>'Other interventions'!G38</f>
        <v>0</v>
      </c>
      <c r="G25" s="110">
        <f>'Other interventions'!H38</f>
        <v>0</v>
      </c>
      <c r="H25" s="110">
        <f>'Other interventions'!I38</f>
        <v>0</v>
      </c>
      <c r="I25" s="110">
        <f>'Other interventions'!J38</f>
        <v>0</v>
      </c>
    </row>
    <row r="26" spans="1:9">
      <c r="A26" s="68">
        <f>'Other interventions'!B39</f>
        <v>0</v>
      </c>
      <c r="B26" s="68">
        <f>'Other interventions'!C39</f>
        <v>0</v>
      </c>
      <c r="C26" s="110">
        <f>'Other interventions'!D39</f>
        <v>0</v>
      </c>
      <c r="D26" s="110">
        <f>'Other interventions'!E39</f>
        <v>0</v>
      </c>
      <c r="E26" s="110">
        <f>'Other interventions'!F39</f>
        <v>0</v>
      </c>
      <c r="F26" s="110">
        <f>'Other interventions'!G39</f>
        <v>0</v>
      </c>
      <c r="G26" s="110">
        <f>'Other interventions'!H39</f>
        <v>0</v>
      </c>
      <c r="H26" s="110">
        <f>'Other interventions'!I39</f>
        <v>0</v>
      </c>
      <c r="I26" s="110">
        <f>'Other interventions'!J39</f>
        <v>0</v>
      </c>
    </row>
    <row r="27" spans="1:9">
      <c r="A27" s="68">
        <f>'Other interventions'!B40</f>
        <v>0</v>
      </c>
      <c r="B27" s="68">
        <f>'Other interventions'!C40</f>
        <v>0</v>
      </c>
      <c r="C27" s="110">
        <f>'Other interventions'!D40</f>
        <v>0</v>
      </c>
      <c r="D27" s="110">
        <f>'Other interventions'!E40</f>
        <v>0</v>
      </c>
      <c r="E27" s="110">
        <f>'Other interventions'!F40</f>
        <v>0</v>
      </c>
      <c r="F27" s="110">
        <f>'Other interventions'!G40</f>
        <v>0</v>
      </c>
      <c r="G27" s="110">
        <f>'Other interventions'!H40</f>
        <v>0</v>
      </c>
      <c r="H27" s="110">
        <f>'Other interventions'!I40</f>
        <v>0</v>
      </c>
      <c r="I27" s="110">
        <f>'Other interventions'!J40</f>
        <v>0</v>
      </c>
    </row>
    <row r="28" spans="1:9">
      <c r="A28" s="68">
        <f>'Other interventions'!B41</f>
        <v>0</v>
      </c>
      <c r="B28" s="68">
        <f>'Other interventions'!C41</f>
        <v>0</v>
      </c>
      <c r="C28" s="110">
        <f>'Other interventions'!D41</f>
        <v>0</v>
      </c>
      <c r="D28" s="110">
        <f>'Other interventions'!E41</f>
        <v>0</v>
      </c>
      <c r="E28" s="110">
        <f>'Other interventions'!F41</f>
        <v>0</v>
      </c>
      <c r="F28" s="110">
        <f>'Other interventions'!G41</f>
        <v>0</v>
      </c>
      <c r="G28" s="110">
        <f>'Other interventions'!H41</f>
        <v>0</v>
      </c>
      <c r="H28" s="110">
        <f>'Other interventions'!I41</f>
        <v>0</v>
      </c>
      <c r="I28" s="110">
        <f>'Other interventions'!J41</f>
        <v>0</v>
      </c>
    </row>
    <row r="29" spans="1:9">
      <c r="A29" s="68">
        <f>'Other interventions'!B42</f>
        <v>0</v>
      </c>
      <c r="B29" s="68">
        <f>'Other interventions'!C42</f>
        <v>0</v>
      </c>
      <c r="C29" s="110">
        <f>'Other interventions'!D42</f>
        <v>0</v>
      </c>
      <c r="D29" s="110">
        <f>'Other interventions'!E42</f>
        <v>0</v>
      </c>
      <c r="E29" s="110">
        <f>'Other interventions'!F42</f>
        <v>0</v>
      </c>
      <c r="F29" s="110">
        <f>'Other interventions'!G42</f>
        <v>0</v>
      </c>
      <c r="G29" s="110">
        <f>'Other interventions'!H42</f>
        <v>0</v>
      </c>
      <c r="H29" s="110">
        <f>'Other interventions'!I42</f>
        <v>0</v>
      </c>
      <c r="I29" s="110">
        <f>'Other interventions'!J42</f>
        <v>0</v>
      </c>
    </row>
    <row r="30" spans="1:9">
      <c r="A30" s="68">
        <f>'Other interventions'!B43</f>
        <v>0</v>
      </c>
      <c r="B30" s="68">
        <f>'Other interventions'!C43</f>
        <v>0</v>
      </c>
      <c r="C30" s="110">
        <f>'Other interventions'!D43</f>
        <v>0</v>
      </c>
      <c r="D30" s="110">
        <f>'Other interventions'!E43</f>
        <v>0</v>
      </c>
      <c r="E30" s="110">
        <f>'Other interventions'!F43</f>
        <v>0</v>
      </c>
      <c r="F30" s="110">
        <f>'Other interventions'!G43</f>
        <v>0</v>
      </c>
      <c r="G30" s="110">
        <f>'Other interventions'!H43</f>
        <v>0</v>
      </c>
      <c r="H30" s="110">
        <f>'Other interventions'!I43</f>
        <v>0</v>
      </c>
      <c r="I30" s="110">
        <f>'Other interventions'!J43</f>
        <v>0</v>
      </c>
    </row>
    <row r="31" spans="1:9">
      <c r="A31" s="68">
        <f>'Other interventions'!B44</f>
        <v>0</v>
      </c>
      <c r="B31" s="68">
        <f>'Other interventions'!C44</f>
        <v>0</v>
      </c>
      <c r="C31" s="110">
        <f>'Other interventions'!D44</f>
        <v>0</v>
      </c>
      <c r="D31" s="110">
        <f>'Other interventions'!E44</f>
        <v>0</v>
      </c>
      <c r="E31" s="110">
        <f>'Other interventions'!F44</f>
        <v>0</v>
      </c>
      <c r="F31" s="110">
        <f>'Other interventions'!G44</f>
        <v>0</v>
      </c>
      <c r="G31" s="110">
        <f>'Other interventions'!H44</f>
        <v>0</v>
      </c>
      <c r="H31" s="110">
        <f>'Other interventions'!I44</f>
        <v>0</v>
      </c>
      <c r="I31" s="110">
        <f>'Other interventions'!J44</f>
        <v>0</v>
      </c>
    </row>
    <row r="32" spans="1:9">
      <c r="A32" s="68">
        <f>'Other interventions'!B45</f>
        <v>0</v>
      </c>
      <c r="B32" s="68">
        <f>'Other interventions'!C45</f>
        <v>0</v>
      </c>
      <c r="C32" s="110">
        <f>'Other interventions'!D45</f>
        <v>0</v>
      </c>
      <c r="D32" s="110">
        <f>'Other interventions'!E45</f>
        <v>0</v>
      </c>
      <c r="E32" s="110">
        <f>'Other interventions'!F45</f>
        <v>0</v>
      </c>
      <c r="F32" s="110">
        <f>'Other interventions'!G45</f>
        <v>0</v>
      </c>
      <c r="G32" s="110">
        <f>'Other interventions'!H45</f>
        <v>0</v>
      </c>
      <c r="H32" s="110">
        <f>'Other interventions'!I45</f>
        <v>0</v>
      </c>
      <c r="I32" s="110">
        <f>'Other interventions'!J45</f>
        <v>0</v>
      </c>
    </row>
    <row r="33" spans="1:9">
      <c r="A33" s="68">
        <f>'Other interventions'!B46</f>
        <v>0</v>
      </c>
      <c r="B33" s="68">
        <f>'Other interventions'!C46</f>
        <v>0</v>
      </c>
      <c r="C33" s="110">
        <f>'Other interventions'!D46</f>
        <v>0</v>
      </c>
      <c r="D33" s="110">
        <f>'Other interventions'!E46</f>
        <v>0</v>
      </c>
      <c r="E33" s="110">
        <f>'Other interventions'!F46</f>
        <v>0</v>
      </c>
      <c r="F33" s="110">
        <f>'Other interventions'!G46</f>
        <v>0</v>
      </c>
      <c r="G33" s="110">
        <f>'Other interventions'!H46</f>
        <v>0</v>
      </c>
      <c r="H33" s="110">
        <f>'Other interventions'!I46</f>
        <v>0</v>
      </c>
      <c r="I33" s="110">
        <f>'Other interventions'!J46</f>
        <v>0</v>
      </c>
    </row>
    <row r="34" spans="1:9">
      <c r="A34" s="68">
        <f>'Other interventions'!B47</f>
        <v>0</v>
      </c>
      <c r="B34" s="68">
        <f>'Other interventions'!C47</f>
        <v>0</v>
      </c>
      <c r="C34" s="110">
        <f>'Other interventions'!D47</f>
        <v>0</v>
      </c>
      <c r="D34" s="110">
        <f>'Other interventions'!E47</f>
        <v>0</v>
      </c>
      <c r="E34" s="110">
        <f>'Other interventions'!F47</f>
        <v>0</v>
      </c>
      <c r="F34" s="110">
        <f>'Other interventions'!G47</f>
        <v>0</v>
      </c>
      <c r="G34" s="110">
        <f>'Other interventions'!H47</f>
        <v>0</v>
      </c>
      <c r="H34" s="110">
        <f>'Other interventions'!I47</f>
        <v>0</v>
      </c>
      <c r="I34" s="110">
        <f>'Other interventions'!J47</f>
        <v>0</v>
      </c>
    </row>
    <row r="35" spans="1:9">
      <c r="A35" s="68">
        <f>'Other interventions'!B48</f>
        <v>0</v>
      </c>
      <c r="B35" s="68">
        <f>'Other interventions'!C48</f>
        <v>0</v>
      </c>
      <c r="C35" s="110">
        <f>'Other interventions'!D48</f>
        <v>0</v>
      </c>
      <c r="D35" s="110">
        <f>'Other interventions'!E48</f>
        <v>0</v>
      </c>
      <c r="E35" s="110">
        <f>'Other interventions'!F48</f>
        <v>0</v>
      </c>
      <c r="F35" s="110">
        <f>'Other interventions'!G48</f>
        <v>0</v>
      </c>
      <c r="G35" s="110">
        <f>'Other interventions'!H48</f>
        <v>0</v>
      </c>
      <c r="H35" s="110">
        <f>'Other interventions'!I48</f>
        <v>0</v>
      </c>
      <c r="I35" s="110">
        <f>'Other interventions'!J48</f>
        <v>0</v>
      </c>
    </row>
    <row r="36" spans="1:9">
      <c r="A36" s="68">
        <f>'Other interventions'!B49</f>
        <v>0</v>
      </c>
      <c r="B36" s="68">
        <f>'Other interventions'!C49</f>
        <v>0</v>
      </c>
      <c r="C36" s="110">
        <f>'Other interventions'!D49</f>
        <v>0</v>
      </c>
      <c r="D36" s="110">
        <f>'Other interventions'!E49</f>
        <v>0</v>
      </c>
      <c r="E36" s="110">
        <f>'Other interventions'!F49</f>
        <v>0</v>
      </c>
      <c r="F36" s="110">
        <f>'Other interventions'!G49</f>
        <v>0</v>
      </c>
      <c r="G36" s="110">
        <f>'Other interventions'!H49</f>
        <v>0</v>
      </c>
      <c r="H36" s="110">
        <f>'Other interventions'!I49</f>
        <v>0</v>
      </c>
      <c r="I36" s="110">
        <f>'Other interventions'!J49</f>
        <v>0</v>
      </c>
    </row>
    <row r="37" spans="1:9">
      <c r="A37" s="68">
        <f>'Other interventions'!B50</f>
        <v>0</v>
      </c>
      <c r="B37" s="68">
        <f>'Other interventions'!C50</f>
        <v>0</v>
      </c>
      <c r="C37" s="110">
        <f>'Other interventions'!D50</f>
        <v>0</v>
      </c>
      <c r="D37" s="110">
        <f>'Other interventions'!E50</f>
        <v>0</v>
      </c>
      <c r="E37" s="110">
        <f>'Other interventions'!F50</f>
        <v>0</v>
      </c>
      <c r="F37" s="110">
        <f>'Other interventions'!G50</f>
        <v>0</v>
      </c>
      <c r="G37" s="110">
        <f>'Other interventions'!H50</f>
        <v>0</v>
      </c>
      <c r="H37" s="110">
        <f>'Other interventions'!I50</f>
        <v>0</v>
      </c>
      <c r="I37" s="110">
        <f>'Other interventions'!J50</f>
        <v>0</v>
      </c>
    </row>
    <row r="38" spans="1:9">
      <c r="A38" s="68">
        <f>'Other interventions'!B51</f>
        <v>0</v>
      </c>
      <c r="B38" s="68">
        <f>'Other interventions'!C51</f>
        <v>0</v>
      </c>
      <c r="C38" s="110">
        <f>'Other interventions'!D51</f>
        <v>0</v>
      </c>
      <c r="D38" s="110">
        <f>'Other interventions'!E51</f>
        <v>0</v>
      </c>
      <c r="E38" s="110">
        <f>'Other interventions'!F51</f>
        <v>0</v>
      </c>
      <c r="F38" s="110">
        <f>'Other interventions'!G51</f>
        <v>0</v>
      </c>
      <c r="G38" s="110">
        <f>'Other interventions'!H51</f>
        <v>0</v>
      </c>
      <c r="H38" s="110">
        <f>'Other interventions'!I51</f>
        <v>0</v>
      </c>
      <c r="I38" s="110">
        <f>'Other interventions'!J51</f>
        <v>0</v>
      </c>
    </row>
    <row r="39" spans="1:9">
      <c r="A39" s="68">
        <f>'Other interventions'!B52</f>
        <v>0</v>
      </c>
      <c r="B39" s="68">
        <f>'Other interventions'!C52</f>
        <v>0</v>
      </c>
      <c r="C39" s="110">
        <f>'Other interventions'!D52</f>
        <v>0</v>
      </c>
      <c r="D39" s="110">
        <f>'Other interventions'!E52</f>
        <v>0</v>
      </c>
      <c r="E39" s="110">
        <f>'Other interventions'!F52</f>
        <v>0</v>
      </c>
      <c r="F39" s="110">
        <f>'Other interventions'!G52</f>
        <v>0</v>
      </c>
      <c r="G39" s="110">
        <f>'Other interventions'!H52</f>
        <v>0</v>
      </c>
      <c r="H39" s="110">
        <f>'Other interventions'!I52</f>
        <v>0</v>
      </c>
      <c r="I39" s="110">
        <f>'Other interventions'!J52</f>
        <v>0</v>
      </c>
    </row>
    <row r="40" spans="1:9">
      <c r="A40" s="68">
        <f>'Other interventions'!B53</f>
        <v>0</v>
      </c>
      <c r="B40" s="68">
        <f>'Other interventions'!C53</f>
        <v>0</v>
      </c>
      <c r="C40" s="110">
        <f>'Other interventions'!D53</f>
        <v>0</v>
      </c>
      <c r="D40" s="110">
        <f>'Other interventions'!E53</f>
        <v>0</v>
      </c>
      <c r="E40" s="110">
        <f>'Other interventions'!F53</f>
        <v>0</v>
      </c>
      <c r="F40" s="110">
        <f>'Other interventions'!G53</f>
        <v>0</v>
      </c>
      <c r="G40" s="110">
        <f>'Other interventions'!H53</f>
        <v>0</v>
      </c>
      <c r="H40" s="110">
        <f>'Other interventions'!I53</f>
        <v>0</v>
      </c>
      <c r="I40" s="110">
        <f>'Other interventions'!J53</f>
        <v>0</v>
      </c>
    </row>
    <row r="41" spans="1:9">
      <c r="A41" s="68">
        <f>'Other interventions'!B54</f>
        <v>0</v>
      </c>
      <c r="B41" s="68">
        <f>'Other interventions'!C54</f>
        <v>0</v>
      </c>
      <c r="C41" s="110">
        <f>'Other interventions'!D54</f>
        <v>0</v>
      </c>
      <c r="D41" s="110">
        <f>'Other interventions'!E54</f>
        <v>0</v>
      </c>
      <c r="E41" s="110">
        <f>'Other interventions'!F54</f>
        <v>0</v>
      </c>
      <c r="F41" s="110">
        <f>'Other interventions'!G54</f>
        <v>0</v>
      </c>
      <c r="G41" s="110">
        <f>'Other interventions'!H54</f>
        <v>0</v>
      </c>
      <c r="H41" s="110">
        <f>'Other interventions'!I54</f>
        <v>0</v>
      </c>
      <c r="I41" s="110">
        <f>'Other interventions'!J54</f>
        <v>0</v>
      </c>
    </row>
    <row r="42" spans="1:9">
      <c r="A42" s="68">
        <f>'Other interventions'!B55</f>
        <v>0</v>
      </c>
      <c r="B42" s="68">
        <f>'Other interventions'!C55</f>
        <v>0</v>
      </c>
      <c r="C42" s="110">
        <f>'Other interventions'!D55</f>
        <v>0</v>
      </c>
      <c r="D42" s="110">
        <f>'Other interventions'!E55</f>
        <v>0</v>
      </c>
      <c r="E42" s="110">
        <f>'Other interventions'!F55</f>
        <v>0</v>
      </c>
      <c r="F42" s="110">
        <f>'Other interventions'!G55</f>
        <v>0</v>
      </c>
      <c r="G42" s="110">
        <f>'Other interventions'!H55</f>
        <v>0</v>
      </c>
      <c r="H42" s="110">
        <f>'Other interventions'!I55</f>
        <v>0</v>
      </c>
      <c r="I42" s="110">
        <f>'Other interventions'!J55</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3f51738-d318-4883-9d64-4f0bd0ccc55e" ContentTypeId="0x0101009BA85F8052A6DA4FA3E31FF9F74C6970" PreviousValue="false"/>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6192CA8317E1FF49B6A7FEB870A3A8D6" ma:contentTypeVersion="33" ma:contentTypeDescription="" ma:contentTypeScope="" ma:versionID="395ddac05b61b6f15a331cb2bfbf9998">
  <xsd:schema xmlns:xsd="http://www.w3.org/2001/XMLSchema" xmlns:xs="http://www.w3.org/2001/XMLSchema" xmlns:p="http://schemas.microsoft.com/office/2006/metadata/properties" xmlns:ns1="http://schemas.microsoft.com/sharepoint/v3" xmlns:ns2="ca283e0b-db31-4043-a2ef-b80661bf084a" xmlns:ns3="http://schemas.microsoft.com/sharepoint.v3" xmlns:ns4="http://schemas.microsoft.com/sharepoint/v4" xmlns:ns5="5858627f-d058-4b92-9b52-677b5fd7d454" xmlns:ns6="a438dd15-07ca-4cdc-82a3-f2206b92025e" targetNamespace="http://schemas.microsoft.com/office/2006/metadata/properties" ma:root="true" ma:fieldsID="d65fe1726b7670b5f91e5a4e5c3fcdd1" ns1:_="" ns2:_="" ns3:_="" ns4:_="" ns5:_="" ns6:_="">
    <xsd:import namespace="http://schemas.microsoft.com/sharepoint/v3"/>
    <xsd:import namespace="ca283e0b-db31-4043-a2ef-b80661bf084a"/>
    <xsd:import namespace="http://schemas.microsoft.com/sharepoint.v3"/>
    <xsd:import namespace="http://schemas.microsoft.com/sharepoint/v4"/>
    <xsd:import namespace="5858627f-d058-4b92-9b52-677b5fd7d454"/>
    <xsd:import namespace="a438dd15-07ca-4cdc-82a3-f2206b92025e"/>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4:IconOverlay" minOccurs="0"/>
                <xsd:element ref="ns1:_vti_ItemDeclaredRecord" minOccurs="0"/>
                <xsd:element ref="ns1:_vti_ItemHoldRecordStatus" minOccurs="0"/>
                <xsd:element ref="ns5:TaxKeywordTaxHTField" minOccurs="0"/>
                <xsd:element ref="ns6:MediaServiceMetadata" minOccurs="0"/>
                <xsd:element ref="ns6:MediaServiceFastMetadata" minOccurs="0"/>
                <xsd:element ref="ns6:MediaServiceDateTaken" minOccurs="0"/>
                <xsd:element ref="ns6:MediaServiceAutoTags" minOccurs="0"/>
                <xsd:element ref="ns6:MediaServiceGenerationTime" minOccurs="0"/>
                <xsd:element ref="ns6:MediaServiceEventHashCode" minOccurs="0"/>
                <xsd:element ref="ns6:MediaServiceOCR" minOccurs="0"/>
                <xsd:element ref="ns5:SharedWithUsers" minOccurs="0"/>
                <xsd:element ref="ns5:SharedWithDetails" minOccurs="0"/>
                <xsd:element ref="ns6:MediaServiceLocation"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7" nillable="true" ma:displayName="Declared Record" ma:hidden="true" ma:internalName="_vti_ItemDeclaredRecord" ma:readOnly="true">
      <xsd:simpleType>
        <xsd:restriction base="dms:DateTime"/>
      </xsd:simpleType>
    </xsd:element>
    <xsd:element name="_vti_ItemHoldRecordStatus" ma:index="28"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ma:readOnly="fals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32;#Office of Emergency Prog.-456F|98de697e-6403-48a0-9bce-654c90399d04"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readOnly="fals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e129f4a5-dc42-4d6e-b210-548907d0accc}" ma:internalName="TaxCatchAllLabel" ma:readOnly="true" ma:showField="CatchAllDataLabel" ma:web="5858627f-d058-4b92-9b52-677b5fd7d454">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e129f4a5-dc42-4d6e-b210-548907d0accc}" ma:internalName="TaxCatchAll" ma:showField="CatchAllData" ma:web="5858627f-d058-4b92-9b52-677b5fd7d454">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readOnly="false"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6"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58627f-d058-4b92-9b52-677b5fd7d454" elementFormDefault="qualified">
    <xsd:import namespace="http://schemas.microsoft.com/office/2006/documentManagement/types"/>
    <xsd:import namespace="http://schemas.microsoft.com/office/infopath/2007/PartnerControls"/>
    <xsd:element name="TaxKeywordTaxHTField" ma:index="29"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Users" ma:index="3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9" nillable="true" ma:displayName="Shared With Details" ma:internalName="SharedWithDetails" ma:readOnly="true">
      <xsd:simpleType>
        <xsd:restriction base="dms:Note">
          <xsd:maxLength value="255"/>
        </xsd:restriction>
      </xsd:simpleType>
    </xsd:element>
    <xsd:element name="_dlc_DocId" ma:index="41" nillable="true" ma:displayName="Document ID Value" ma:description="The value of the document ID assigned to this item." ma:internalName="_dlc_DocId" ma:readOnly="true">
      <xsd:simpleType>
        <xsd:restriction base="dms:Text"/>
      </xsd:simpleType>
    </xsd:element>
    <xsd:element name="_dlc_DocIdUrl" ma:index="4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438dd15-07ca-4cdc-82a3-f2206b92025e"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DateTaken" ma:index="33" nillable="true" ma:displayName="MediaServiceDateTaken" ma:hidden="true" ma:internalName="MediaServiceDateTaken" ma:readOnly="true">
      <xsd:simpleType>
        <xsd:restriction base="dms:Text"/>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OCR" ma:index="37" nillable="true" ma:displayName="Extracted Text" ma:internalName="MediaServiceOCR" ma:readOnly="true">
      <xsd:simpleType>
        <xsd:restriction base="dms:Note">
          <xsd:maxLength value="255"/>
        </xsd:restriction>
      </xsd:simpleType>
    </xsd:element>
    <xsd:element name="MediaServiceLocation" ma:index="4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Office of Emergency Prog.-456F</TermName>
          <TermId xmlns="http://schemas.microsoft.com/office/infopath/2007/PartnerControls">98de697e-6403-48a0-9bce-654c90399d04</TermId>
        </TermInfo>
      </Terms>
    </ga975397408f43e4b84ec8e5a598e523>
    <_dlc_DocId xmlns="5858627f-d058-4b92-9b52-677b5fd7d454">EMOPSGCCU-1435067120-27801</_dlc_DocId>
    <TaxCatchAll xmlns="ca283e0b-db31-4043-a2ef-b80661bf084a">
      <Value>3</Value>
    </TaxCatchAll>
    <_dlc_DocIdUrl xmlns="5858627f-d058-4b92-9b52-677b5fd7d454">
      <Url>https://unicef.sharepoint.com/teams/EMOPS-GCCU/_layouts/15/DocIdRedir.aspx?ID=EMOPSGCCU-1435067120-27801</Url>
      <Description>EMOPSGCCU-1435067120-27801</Description>
    </_dlc_DocIdUrl>
    <ContentLanguage xmlns="ca283e0b-db31-4043-a2ef-b80661bf084a">English</ContentLanguage>
    <k8c968e8c72a4eda96b7e8fdbe192be2 xmlns="ca283e0b-db31-4043-a2ef-b80661bf084a">
      <Terms xmlns="http://schemas.microsoft.com/office/infopath/2007/PartnerControls"/>
    </k8c968e8c72a4eda96b7e8fdbe192be2>
    <DateTransmittedEmail xmlns="ca283e0b-db31-4043-a2ef-b80661bf084a" xsi:nil="true"/>
    <ContentStatus xmlns="ca283e0b-db31-4043-a2ef-b80661bf084a" xsi:nil="true"/>
    <SenderEmail xmlns="ca283e0b-db31-4043-a2ef-b80661bf084a" xsi:nil="true"/>
    <IconOverlay xmlns="http://schemas.microsoft.com/sharepoint/v4" xsi:nil="true"/>
    <h6a71f3e574e4344bc34f3fc9dd20054 xmlns="ca283e0b-db31-4043-a2ef-b80661bf084a">
      <Terms xmlns="http://schemas.microsoft.com/office/infopath/2007/PartnerControls"/>
    </h6a71f3e574e4344bc34f3fc9dd20054>
    <TaxKeywordTaxHTField xmlns="5858627f-d058-4b92-9b52-677b5fd7d454">
      <Terms xmlns="http://schemas.microsoft.com/office/infopath/2007/PartnerControls"/>
    </TaxKeywordTaxHTField>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documentManagement>
</p:propertie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719001-ED78-4595-BB2F-62F3EF4BA4EC}"/>
</file>

<file path=customXml/itemProps2.xml><?xml version="1.0" encoding="utf-8"?>
<ds:datastoreItem xmlns:ds="http://schemas.openxmlformats.org/officeDocument/2006/customXml" ds:itemID="{4D399846-1F43-4B2D-AB95-2E6F6C2C7A2F}"/>
</file>

<file path=customXml/itemProps3.xml><?xml version="1.0" encoding="utf-8"?>
<ds:datastoreItem xmlns:ds="http://schemas.openxmlformats.org/officeDocument/2006/customXml" ds:itemID="{AE5EF8B1-01CF-48C2-A3CB-7AFE9FDBE2C2}"/>
</file>

<file path=customXml/itemProps4.xml><?xml version="1.0" encoding="utf-8"?>
<ds:datastoreItem xmlns:ds="http://schemas.openxmlformats.org/officeDocument/2006/customXml" ds:itemID="{56E9A651-B013-4067-9A1D-8C454092002E}"/>
</file>

<file path=customXml/itemProps5.xml><?xml version="1.0" encoding="utf-8"?>
<ds:datastoreItem xmlns:ds="http://schemas.openxmlformats.org/officeDocument/2006/customXml" ds:itemID="{450D2C92-0F3D-41E4-8630-E2B7786F1242}"/>
</file>

<file path=customXml/itemProps6.xml><?xml version="1.0" encoding="utf-8"?>
<ds:datastoreItem xmlns:ds="http://schemas.openxmlformats.org/officeDocument/2006/customXml" ds:itemID="{27D800DA-BCB5-4A4C-80A0-93DDED21C196}"/>
</file>

<file path=docProps/app.xml><?xml version="1.0" encoding="utf-8"?>
<Properties xmlns="http://schemas.openxmlformats.org/officeDocument/2006/extended-properties" xmlns:vt="http://schemas.openxmlformats.org/officeDocument/2006/docPropsVTypes">
  <Application>Microsoft Excel Online</Application>
  <Manager/>
  <Company>UNICEF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UNICEF</dc:creator>
  <cp:keywords/>
  <dc:description/>
  <cp:lastModifiedBy/>
  <cp:revision/>
  <dcterms:created xsi:type="dcterms:W3CDTF">2013-11-27T11:04:42Z</dcterms:created>
  <dcterms:modified xsi:type="dcterms:W3CDTF">2020-01-16T21:28:58Z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0x0101009BA85F8052A6DA4FA3E31FF9F74C6970006192CA8317E1FF49B6A7FEB870A3A8D6</vt:lpwstr>
  </property>
  <property fmtid="{D5CDD505-2E9C-101B-9397-08002B2CF9AE}" pid="3" name="OfficeDivision">
    <vt:lpwstr>3;#Office of Emergency Prog.-456F|98de697e-6403-48a0-9bce-654c90399d04</vt:lpwstr>
  </property>
  <property fmtid="{D5CDD505-2E9C-101B-9397-08002B2CF9AE}" pid="4" name="_dlc_DocIdItemGuid">
    <vt:lpwstr>0ab06473-ab3b-4365-8c97-1eca8875e9b7</vt:lpwstr>
  </property>
  <property fmtid="{D5CDD505-2E9C-101B-9397-08002B2CF9AE}" pid="5" name="TaxKeyword">
    <vt:lpwstr/>
  </property>
</Properties>
</file>