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autoCompressPictures="0"/>
  <mc:AlternateContent xmlns:mc="http://schemas.openxmlformats.org/markup-compatibility/2006">
    <mc:Choice Requires="x15">
      <x15ac:absPath xmlns:x15ac="http://schemas.microsoft.com/office/spreadsheetml/2010/11/ac" url="C:\Users\aziolkovska\Desktop\"/>
    </mc:Choice>
  </mc:AlternateContent>
  <xr:revisionPtr revIDLastSave="0" documentId="10_ncr:100000_{0F9D8FFB-ACB1-4352-92D7-2F545B3BB8B5}" xr6:coauthVersionLast="31" xr6:coauthVersionMax="31" xr10:uidLastSave="{00000000-0000-0000-0000-000000000000}"/>
  <bookViews>
    <workbookView xWindow="0" yWindow="0" windowWidth="19170" windowHeight="6180" tabRatio="728" xr2:uid="{00000000-000D-0000-FFFF-FFFF00000000}"/>
  </bookViews>
  <sheets>
    <sheet name="2019 GNC work plan" sheetId="3" r:id="rId1"/>
  </sheets>
  <calcPr calcId="179017"/>
</workbook>
</file>

<file path=xl/calcChain.xml><?xml version="1.0" encoding="utf-8"?>
<calcChain xmlns="http://schemas.openxmlformats.org/spreadsheetml/2006/main">
  <c r="L91" i="3" l="1"/>
  <c r="L9" i="3" l="1"/>
  <c r="L8" i="3"/>
  <c r="L97" i="3"/>
  <c r="L96" i="3"/>
  <c r="L130" i="3"/>
  <c r="L127" i="3"/>
  <c r="L126" i="3"/>
  <c r="L125" i="3"/>
  <c r="L124" i="3"/>
  <c r="L102" i="3"/>
  <c r="L101" i="3"/>
  <c r="L99" i="3"/>
  <c r="L98" i="3"/>
  <c r="L95" i="3"/>
  <c r="L90" i="3"/>
  <c r="L89" i="3"/>
  <c r="L88" i="3"/>
  <c r="L87" i="3"/>
  <c r="L86" i="3"/>
  <c r="L83" i="3"/>
  <c r="L82" i="3"/>
  <c r="L79" i="3"/>
  <c r="L40" i="3"/>
  <c r="L39" i="3"/>
  <c r="L38" i="3"/>
  <c r="L37" i="3"/>
  <c r="L35" i="3"/>
  <c r="L19" i="3"/>
  <c r="L18" i="3"/>
  <c r="L14" i="3"/>
  <c r="L13" i="3"/>
  <c r="L12" i="3"/>
  <c r="L6" i="3"/>
  <c r="L7" i="3"/>
  <c r="L5" i="3"/>
  <c r="J100" i="3"/>
  <c r="L100" i="3" s="1"/>
  <c r="K76" i="3" l="1"/>
  <c r="J76" i="3"/>
  <c r="L76" i="3" s="1"/>
  <c r="J17" i="3"/>
  <c r="L17" i="3" s="1"/>
  <c r="J36" i="3"/>
  <c r="L36" i="3" s="1"/>
  <c r="K123" i="3"/>
  <c r="J123" i="3"/>
  <c r="L12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Ruth Situma</author>
  </authors>
  <commentList>
    <comment ref="M44" authorId="0" shapeId="0" xr:uid="{00000000-0006-0000-0000-000001000000}">
      <text>
        <r>
          <rPr>
            <b/>
            <sz val="9"/>
            <color indexed="81"/>
            <rFont val="Tahoma"/>
            <family val="2"/>
          </rPr>
          <t>Ruth Situma:</t>
        </r>
        <r>
          <rPr>
            <sz val="9"/>
            <color indexed="81"/>
            <rFont val="Tahoma"/>
            <family val="2"/>
          </rPr>
          <t xml:space="preserve">
to work togther with UNICEF given the subsequent activities ( 6 &amp; 7 below) are depedent on this </t>
        </r>
      </text>
    </comment>
    <comment ref="M45" authorId="0" shapeId="0" xr:uid="{00000000-0006-0000-0000-000002000000}">
      <text>
        <r>
          <rPr>
            <b/>
            <sz val="9"/>
            <color indexed="81"/>
            <rFont val="Tahoma"/>
            <family val="2"/>
          </rPr>
          <t>Ruth Situma:</t>
        </r>
        <r>
          <rPr>
            <sz val="9"/>
            <color indexed="81"/>
            <rFont val="Tahoma"/>
            <family val="2"/>
          </rPr>
          <t xml:space="preserve">
to work togther with UNICEF given the subsequent activities ( 6 &amp; 7 below) are depedent on this </t>
        </r>
      </text>
    </comment>
    <comment ref="M46" authorId="0" shapeId="0" xr:uid="{00000000-0006-0000-0000-000003000000}">
      <text>
        <r>
          <rPr>
            <b/>
            <sz val="9"/>
            <color indexed="81"/>
            <rFont val="Tahoma"/>
            <family val="2"/>
          </rPr>
          <t>Ruth Situma:</t>
        </r>
        <r>
          <rPr>
            <sz val="9"/>
            <color indexed="81"/>
            <rFont val="Tahoma"/>
            <family val="2"/>
          </rPr>
          <t xml:space="preserve">
to work togther with UNICEF given the subsequent activities ( 6 &amp; 7 below) are depedent on this </t>
        </r>
      </text>
    </comment>
    <comment ref="M47" authorId="0" shapeId="0" xr:uid="{00000000-0006-0000-0000-000004000000}">
      <text>
        <r>
          <rPr>
            <b/>
            <sz val="9"/>
            <color indexed="81"/>
            <rFont val="Tahoma"/>
            <family val="2"/>
          </rPr>
          <t>Ruth Situma:</t>
        </r>
        <r>
          <rPr>
            <sz val="9"/>
            <color indexed="81"/>
            <rFont val="Tahoma"/>
            <family val="2"/>
          </rPr>
          <t xml:space="preserve">
to work togther with UNICEF given the subsequent activities ( 6 &amp; 7 below) are depedent on this </t>
        </r>
      </text>
    </comment>
  </commentList>
</comments>
</file>

<file path=xl/sharedStrings.xml><?xml version="1.0" encoding="utf-8"?>
<sst xmlns="http://schemas.openxmlformats.org/spreadsheetml/2006/main" count="588" uniqueCount="299">
  <si>
    <t>Priority</t>
  </si>
  <si>
    <t>Dec</t>
  </si>
  <si>
    <t>Jan</t>
  </si>
  <si>
    <t>Feb</t>
  </si>
  <si>
    <t>Mar</t>
  </si>
  <si>
    <t>Apr</t>
  </si>
  <si>
    <t>May</t>
  </si>
  <si>
    <t>Jun</t>
  </si>
  <si>
    <t>Jul</t>
  </si>
  <si>
    <t>Aug</t>
  </si>
  <si>
    <t>Sep</t>
  </si>
  <si>
    <t>Oct</t>
  </si>
  <si>
    <t>Nov</t>
  </si>
  <si>
    <t>Start</t>
  </si>
  <si>
    <t>End</t>
  </si>
  <si>
    <t>Owner</t>
  </si>
  <si>
    <t>Outcome B: Preparedness – national coordination platforms supported by GNC have the capacity to react appropriately to emergencies</t>
  </si>
  <si>
    <t>Strategic Priority 2: Relevant Nutrition stakeholders (national and global) have the capacity to coordinate a quality and timely response.</t>
  </si>
  <si>
    <t>Outcome A: Global - The pool of Nutrition personnel to support coordination and information management in response to humanitarian crises is sufficient to meet demand</t>
  </si>
  <si>
    <t xml:space="preserve">Outcome B: National/Regional - Coordination mechanisms have the capacity to coordinate and meet their responsibilities in assisting affected populations in humanitarian crises </t>
  </si>
  <si>
    <t>Strategic Priority 3: To influence and advocate for improved, integrated and coordinated nutrition response during humanitarian crises</t>
  </si>
  <si>
    <t>Outcome B-2: Infant and Young Child Feeding-in Emergencies (IYCF-E) and micronutrient interventions are systematically included, implemented, monitored and evaluated in crisis responses within the Nutrition Cluster and other relevant clusters (Food Security, WASH, Health, Shelter and non-food items (NFI), Camp Coordination and Camp Management (CCCM), Child Protection and Education Clusters)</t>
  </si>
  <si>
    <t>Supporting Objective 2: To help deliver the GNC strategic priorities by strengthening internal ways of working in the GNC partnership</t>
  </si>
  <si>
    <t>Outcome A: Partnerships and communications support the delivery of strategic priorities</t>
  </si>
  <si>
    <t>Outcome B: Responses are improved through the capture and application of learning</t>
  </si>
  <si>
    <t xml:space="preserve">Outcome C: GNC is sufficiently well-resourced to deliver its strategic priorities </t>
  </si>
  <si>
    <t>Strategic Priority 1: To provide operational support before, during, and after a humanitarian crisis to national coordination platforms to ensure quality and timely response</t>
  </si>
  <si>
    <t>Develop a list of minimum preparedness requirements and actions for coordination of NiE responses</t>
  </si>
  <si>
    <t>Ensure participation of SBP, UN agencies and NGOs in training events on cluster approach and IM for NCCs, IMOs</t>
  </si>
  <si>
    <t>Organise and conduct training events to address capacity gaps in cluster/sector coordination and IM in priority countries, with specific focus on national capacities</t>
  </si>
  <si>
    <t xml:space="preserve">Outcome A: Nutrition Cluster/sector/working group is appropriately activated in new crises as per the nutritional needs of the affected population and the capacity of the hosting government                   </t>
  </si>
  <si>
    <t xml:space="preserve">Outcome B-1: Nutrition-sensitive objectives are included, implemented, monitored and evaluated in relevant cluster plans (WASH, Food Security and Health Clusters)   </t>
  </si>
  <si>
    <t>Activities:</t>
  </si>
  <si>
    <t xml:space="preserve">Undertake joint field mission with other relevant cluster to support them in systematic analysis and inter-cluster integration </t>
  </si>
  <si>
    <t>Supporting Objective 1: To help deliver the GNC priorities by engaging collectively and individually with a range of external stakeholders (other clusters, donors, CLA, development actors) to commit to working together in all relevant phases of the Humanitarian Programme Cycle (HPC) and humanitarian-development nexus to ensure improved coordination.</t>
  </si>
  <si>
    <t>Pilot the framework in selected priority countries during the HNO/HRP processes</t>
  </si>
  <si>
    <t>Document the process and lessons learned to influence the framework</t>
  </si>
  <si>
    <t>Contribute to the development of the common operational frameworks that address the needs of affected population in particular scenarios</t>
  </si>
  <si>
    <t>Pilot and evaluate the training package in selected priority countries</t>
  </si>
  <si>
    <t>Engage with the national nutrition platforms through SUN and others and influence the development of the national nutrition plans in priority countries that incorporate preparedness action for NiE interventions, including support for coordination capacities</t>
  </si>
  <si>
    <t>Advocate with the GNR and SUN Secretariat for systematic inclusion, monitoring and reporting of the progress of inclusion of NiE preparedness actions into national nutrition plans</t>
  </si>
  <si>
    <t>Manage GNC Partnerships with RRT host agencies and other partners leading implementation of GNC workplan</t>
  </si>
  <si>
    <t>Launch of the GNC Strategy and a two-year costed rolling workplan</t>
  </si>
  <si>
    <t>Develop, cost, allocate responsibilities for fundraising and implementation and monitor a two-year costed rolling workplan</t>
  </si>
  <si>
    <t>Support country clusters/sectors in roll-out the advocacy toolkit to national platforms to ensure it is being used by clusters and donors to inform their dialogue for long-term predictable funding of NiE responses, including the establishment of a system to monitor the impact of advocacy</t>
  </si>
  <si>
    <t>Systematically advocate with country clusters/sectors on the regular implementation of CCPM and provide support in implementation, validation and follow up of the CCPM and its plan of action</t>
  </si>
  <si>
    <t>Monitor the number of HRP/ Flash appeals including nutrition sensitive interventions</t>
  </si>
  <si>
    <t xml:space="preserve">Develop a framework for joint analysis and prioritisation that includes information from other clusters/sectors such as WASH, Health and FSL to ensure that crisis-affected population needs are addressed </t>
  </si>
  <si>
    <t>Document and widely disseminate processes and tools to support strong inter-cluster integration at the country level</t>
  </si>
  <si>
    <t>Advocate with the CLA and UNICEF RO/Country offices for the establishment, resource allocation and recruitment of dedicated cluster coordination positions (NCC and IMO)</t>
  </si>
  <si>
    <t>Advocate with the GNC partners and the SUN Secretariat for participation and membership of humanitarian partners in SUN platforms at global and country level</t>
  </si>
  <si>
    <t>Organise regular donor briefing on the progress of workplan implementation and funding requirements/status</t>
  </si>
  <si>
    <t>31/12/2018</t>
  </si>
  <si>
    <t>Outcome A: Response - platforms supported by GNC have the capacity to fulfil their role in coordination and information management (IM)</t>
  </si>
  <si>
    <t>Develop a standardized tool to monitor integrated project, including indicators for measuring impact of nutrition-sensitive interventions and include it in the GNC IM tool kit</t>
  </si>
  <si>
    <t>Update and validate the existing FSL cluster training package of nutrition sensitive interventions to incorporate Health and WASH interventions</t>
  </si>
  <si>
    <t>Assess national coordination platforms  in preparedness for coordination of NiE responses against minimum preparedness requirements</t>
  </si>
  <si>
    <t>Conduct a local capacity mapping of coordination and IM functions and competencies in GNC priority countries</t>
  </si>
  <si>
    <t xml:space="preserve">Develop action plans to reflect learning and monitor its implementation from training participants </t>
  </si>
  <si>
    <t>Pilot a coaching support to coordination teams in priority countries based on needs identified against selected coordination competencies</t>
  </si>
  <si>
    <t>Develop a guidance on the rationale to activate Nutrition Cluster/Sector/WG based on a comprehensive analysis of all nutrition indicators (MN deficiencies, stunting, wasting, suboptimal IYCF practices etc) and aggravating factors (care practices, FSL, health and WASH), including decision tree</t>
  </si>
  <si>
    <t>Develop comprehensive dissemination plan and promote the application of the activation guidance in new emergencies through engagement with UNICEF RO, HQ and OCHA and partners including national Ministries</t>
  </si>
  <si>
    <t>Assess and document the effectiveness of the process and application of the guidance in newly declared emergencies</t>
  </si>
  <si>
    <t>Disseminate key messages/guidance/tools on IYCF-E to key stakeholders (including donors, national gov'ts and local partners)and global platforms</t>
  </si>
  <si>
    <t>Disseminate key messages/guidance/tools on MN to key stakeholders(including donors, national gov'ts and local partners) and global platforms</t>
  </si>
  <si>
    <t xml:space="preserve">Compile key messages/guidance/tools  on IYCF-E </t>
  </si>
  <si>
    <t>Compile key messages/guidance/tools  on MN</t>
  </si>
  <si>
    <t>Develop and disseminate a decision making tool to determine context-appropriate NiE interventions for Nutrition and other relevant clusters for country adaptation in all humanitarian responses</t>
  </si>
  <si>
    <t>Define five key messages for partners' engagement with development platforms</t>
  </si>
  <si>
    <t>Identify specific workstreams for GNC partner engagement under SUN</t>
  </si>
  <si>
    <t>SUN and GNC MoU defining the points of engagement between SUN and GNC developed and signed</t>
  </si>
  <si>
    <t>WFP</t>
  </si>
  <si>
    <t>Ensure GNC involvement in UN Network and SUN  global and regional meetings</t>
  </si>
  <si>
    <t>Map the countries with activated clusters or FCAS with potential cluster activations, who are willing to join the SUN movement</t>
  </si>
  <si>
    <t>A</t>
  </si>
  <si>
    <t>B</t>
  </si>
  <si>
    <t xml:space="preserve">Intercluster Objectives. Outcome A: Joint needs assessment and analysis, and response planning frameworks (with relevant clusters) are adopted at country level </t>
  </si>
  <si>
    <t>Costing Details</t>
  </si>
  <si>
    <t>role for NCC/IMOs in priority countries, with support from RRT NCCs and IMOs</t>
  </si>
  <si>
    <t>RedR - travel, annual basis</t>
  </si>
  <si>
    <t>RedR - has action planning template that could be provided for use in other training sessions. Monitoring Implementation:  should be done by NCCs, IMOs</t>
  </si>
  <si>
    <t>RedR - has done this previously,- mentoring with WASH cluster - could pilot something simliar for Nutrition cluster, annually - mentoring relationships of 3-6 months depending on needs</t>
  </si>
  <si>
    <t>ENN person work time</t>
  </si>
  <si>
    <t xml:space="preserve">Consultancy to review &amp; develop guidance (30 days)   </t>
  </si>
  <si>
    <t>Consultancy -  40 days
Validation meeting  - 1 day meeting costs</t>
  </si>
  <si>
    <t>GNC-CT</t>
  </si>
  <si>
    <t>ICNWG</t>
  </si>
  <si>
    <t>Travel cost</t>
  </si>
  <si>
    <t>ICNWG and GNC-CT</t>
  </si>
  <si>
    <t xml:space="preserve">updated list of guidance / French and Arabic documents/ question for the GNC CT what would be the product at the end of this. </t>
  </si>
  <si>
    <t>SCI</t>
  </si>
  <si>
    <t>Develop and disseminate a step-by-step guidance on integration of IYCF-E and MND activities into the activities of other sectors/clusters</t>
  </si>
  <si>
    <t>ENN</t>
  </si>
  <si>
    <t>UNICEF</t>
  </si>
  <si>
    <t>Travel costs</t>
  </si>
  <si>
    <t>Develop final GNC partners-agreed template on IYCF Joint Statement and disseminate through global platforms</t>
  </si>
  <si>
    <t>Consultancy -  40 days</t>
  </si>
  <si>
    <t>Expand the existing membership of the ICNWG of FSL-Nutrition clusters to include representation from Global WASH and Health Clusters</t>
  </si>
  <si>
    <t>Meeting costs and travel</t>
  </si>
  <si>
    <t xml:space="preserve">ICNWG </t>
  </si>
  <si>
    <t>GNC-CT and GHC</t>
  </si>
  <si>
    <t>GNC-CT, UNICEF and RRT partners</t>
  </si>
  <si>
    <t>Red-R UK</t>
  </si>
  <si>
    <t>RRT</t>
  </si>
  <si>
    <t>Consultant costs</t>
  </si>
  <si>
    <t>PCA with ENN + act 2 of outcome C</t>
  </si>
  <si>
    <t xml:space="preserve">PCA to review &amp; document effectiveness
Travel to  countries 
</t>
  </si>
  <si>
    <t>See line 83</t>
  </si>
  <si>
    <t>Intercluster Objectives. Outcome B: Integrated country clusters plans are in place with measurable indicators that meet the range of affected populations’ needs</t>
  </si>
  <si>
    <t xml:space="preserve">Intercluster Objectives. Outcome C: Common operational frameworks address the needs of affected populations </t>
  </si>
  <si>
    <t>Intercluster Objectives. Outcome D: Country coordination personnel support integrated action through clusters</t>
  </si>
  <si>
    <t>CLA Engagement Objectives. Outcome A-1: More predictable funding to maintain global coordination and IM capacities for all UNICEF-led clusters and its Area of Responsibility</t>
  </si>
  <si>
    <t>CLA Engagement Objectives. Outcome A-2: Increased mainstreaming of country coordination and IM capacities in UNICEF</t>
  </si>
  <si>
    <t>CLA Engagement Objectives. Outcome B: The CLA commits to addressing preparedness for coordination of nutrition in emergencies responses through regular programmes in non-cluster activated countries</t>
  </si>
  <si>
    <t xml:space="preserve">CLA Engagement Objectives. Outcome C: UNICEF plays a leadership role in technical support, guidance and capacity </t>
  </si>
  <si>
    <t xml:space="preserve">Donor-Cluster Partnership Objectives. Overall Outcome: Increased predictable and multi-year funding for programming for coordination </t>
  </si>
  <si>
    <t>Development Actors' Engagement Objectives. Overall Outcome: Countries prone to crises have included NiE in national nutrition development plans</t>
  </si>
  <si>
    <t xml:space="preserve">Development Actors' Engagement Objectives. Intermediate Outcome A: Humanitarian actors contribute to multi-stakeholder platforms in crisis-prone countries </t>
  </si>
  <si>
    <t>Development Actors' Engagement Objectives. Intermediate Outcome B: A GNC-SUN MoU for fragile and conflict affected states (FCAS) outlines respective commitments and is adopted by GNC partners</t>
  </si>
  <si>
    <t xml:space="preserve">GNC-CT/ UNICEF </t>
  </si>
  <si>
    <t>GAIN/ NI</t>
  </si>
  <si>
    <t xml:space="preserve">GNC -CT/ UNICEF </t>
  </si>
  <si>
    <t>UNICEF/GNC-CT</t>
  </si>
  <si>
    <t>GNC -CT</t>
  </si>
  <si>
    <t xml:space="preserve">ICNWG and GNC-CT/ UNICEF </t>
  </si>
  <si>
    <t>N/A</t>
  </si>
  <si>
    <t>GNC-CT/partners staff time</t>
  </si>
  <si>
    <t>GNC-CT/partners staff time
Designer for desktop publishing</t>
  </si>
  <si>
    <t xml:space="preserve">GNC-CT/partners staff time
Travel to meetings </t>
  </si>
  <si>
    <t xml:space="preserve">GNC-CT/partners staff time
Travel to  meetings </t>
  </si>
  <si>
    <t xml:space="preserve">GNC-CT/partners staff time
Design and printing of key  messages
Travel to  meetings </t>
  </si>
  <si>
    <t xml:space="preserve">GNC-CT/partners staff time
Travel </t>
  </si>
  <si>
    <t>GNC-CT/partners staff time
GNC-CT/partners staff time to review the MOU</t>
  </si>
  <si>
    <t>GNC-CT/partners staff time and travel costs</t>
  </si>
  <si>
    <t>SAG, GNC-CT</t>
  </si>
  <si>
    <t>GNC -CT, TRRT</t>
  </si>
  <si>
    <t>Identify list of GNC priority countries  to roll-out the NiE response coordination preparedness</t>
  </si>
  <si>
    <t>GNC-CT/AAH/UNICEF</t>
  </si>
  <si>
    <t>Provide timely support to country clusters/sectors through GNC HelpDesk and GNC-CT deployments, including strategic support to HNO/HRP development and technical NiE support</t>
  </si>
  <si>
    <t>Ongoing</t>
  </si>
  <si>
    <t>Ongoing. GNC HelpDesk is functioning</t>
  </si>
  <si>
    <t>Ongoing\</t>
  </si>
  <si>
    <t>EMOPS GBV Specialist has reviewed GNC training packages and HRP tips and provided feedback</t>
  </si>
  <si>
    <t>2019</t>
  </si>
  <si>
    <t>2020</t>
  </si>
  <si>
    <t xml:space="preserve">Maintain sustainable funding of core GNC positions: GNC Coordinator, GC  Deputy Coordinator, two RRT NCC, two RRT IMOs and the GNC Coordination HelpDesk Officer </t>
  </si>
  <si>
    <t>Organise a country-sepcific side events during the GNC Annual Meetings</t>
  </si>
  <si>
    <t>Organize need-focused teleconferences with 1) GNC partners, 2) NCC, 3) IMOs and 4) the RRT</t>
  </si>
  <si>
    <t>SAG contribution</t>
  </si>
  <si>
    <t>Not needed</t>
  </si>
  <si>
    <t>Current situation, Dec 2018</t>
  </si>
  <si>
    <t>Staff time. Part of the AAH project funded by USAID, funding not included in the GNC workplan</t>
  </si>
  <si>
    <t>GNC Coordination helpdesk with UNICEF PD (how to, based on Peter's and Brenda's document)</t>
  </si>
  <si>
    <t>GNC Coordination helpdesk with UNICEF PD</t>
  </si>
  <si>
    <t>Review the existing CLA Preparedness Guidance for Nutrition Programming and incorporate the preparedness actions for coordination of NiE responses in non-cluster countries, Support UNICEF HQ and ROs in rolling-out the preparedness guidance in selected non-cluster countries</t>
  </si>
  <si>
    <t>Global Nutrition Cluster (GNC) Work Plan, 2019-2020</t>
  </si>
  <si>
    <t>GNC-CT to take on (GNC-Helpdesk mainly remotely) and cost for travel for validation workshop (1 person), included under helpdesk, other possible travel to be funded by countries</t>
  </si>
  <si>
    <t>Review and revise the GNC IM Toolkit, including to strengthen gap analysis mapping tools and systematically work with countries to implement them</t>
  </si>
  <si>
    <t>GNC IM helpdesk, CDC</t>
  </si>
  <si>
    <t>Roll-out the pilot inter-cluster training package at least in four priority countries and finalise the package</t>
  </si>
  <si>
    <t>Only funding for one country</t>
  </si>
  <si>
    <t>ICNWG leading, by RedR through signed PCA</t>
  </si>
  <si>
    <t>Ongoing, ready by February</t>
  </si>
  <si>
    <t>ICNWG, Integration Helpdesk travel</t>
  </si>
  <si>
    <t>Translation of the integration training package to French</t>
  </si>
  <si>
    <t>Planned funded</t>
  </si>
  <si>
    <t>Documentation of case studies on integration for nutirition outcomes from three countires</t>
  </si>
  <si>
    <t>GNC-CT, IM helpdesk, CDC</t>
  </si>
  <si>
    <t>Fully funded, RedR PCA and GNC-CT</t>
  </si>
  <si>
    <t>RedR thorugh PCA</t>
  </si>
  <si>
    <t>Review final draft</t>
  </si>
  <si>
    <t>RedR through PCA, ICNWG</t>
  </si>
  <si>
    <t>Integration helpdesk</t>
  </si>
  <si>
    <t>No funding</t>
  </si>
  <si>
    <t>UNICEF, TRRT</t>
  </si>
  <si>
    <t>2019 - funding till March, in discussion for cost extension for 6 months</t>
  </si>
  <si>
    <t xml:space="preserve">GNC Coordination Helpdesk (funding under helpdesk)
Design and printing of  information products  </t>
  </si>
  <si>
    <t>LTA for the website (36,000) and hosting (10,000 a year)</t>
  </si>
  <si>
    <t>Review of the agenda and other event documents, selecting participants, representation at the event</t>
  </si>
  <si>
    <t>Conduct Annual GNC meetings</t>
  </si>
  <si>
    <t>Update and maintain the GNC website</t>
  </si>
  <si>
    <t>GNC-CT, IM helpdesk</t>
  </si>
  <si>
    <t>No funding, UNICEF can possibly support the evet</t>
  </si>
  <si>
    <t>105K for consultancy to develop HDN guidance 90K for two consultant fee for 6 months each -  field review and guidance development in consulation with global and six country partners plus travel 15K for six missions), 
60K cash guidance (cash expert for 6 months), 
60K HINI guidance (cash expert for 6 months),</t>
  </si>
  <si>
    <t>95K for Annual Meeting, 5 days (30K venue, - - 50k SSFA for technical support and 15K GNCT travel), plus 100 people x4,000 per person travel and staff time</t>
  </si>
  <si>
    <t>GNC-CT and ECHO</t>
  </si>
  <si>
    <t>Included in the above</t>
  </si>
  <si>
    <t>30K PD technical capacity consultancy</t>
  </si>
  <si>
    <t>4 trainings: contract 32K, venue $1.5K x 4 = 6K
Travel GNC : participation in 4 trainings (3K x 4 = 12K) ,</t>
  </si>
  <si>
    <t>90,000 for a consultant for 12 months</t>
  </si>
  <si>
    <t>PCA with RedR ongoing</t>
  </si>
  <si>
    <t>Fully funded, RedR PCA and GNC-CT, but no money for the GNC staff travel</t>
  </si>
  <si>
    <t>Develop a mentoring package for the cluster IMOs and NCCs</t>
  </si>
  <si>
    <t>One NCC training in March - 30,000, one IMO training in March - 30,000, three country trainings (Bangladesh, DRC and Madagascar) - 15,000 each in Q1 and Q2, travel of the GNC staff 20,000 (missing)</t>
  </si>
  <si>
    <t>15,000*3 case studies, possibly PCA with ENN plus 5,000 travel cost</t>
  </si>
  <si>
    <t>Staffing costs: GNC Coordinator, GNC Deputy, Two RRT NCC and two RRT IMO -
'GNC plans to have 4 RRT: 2 staff and 2 partners.
2 PCAs to support RRTs x 180K = $360
1 RRT is deployed 24-36 weeks a year (4-6 missions in total)
Travel required for UNICEF RRTs: $50K x 2 = $100K
Helpdesk: $131K contract</t>
  </si>
  <si>
    <t>Funding missing for the two RRTs through partners and UNICEF RRT travel cost</t>
  </si>
  <si>
    <t xml:space="preserve">2019 </t>
  </si>
  <si>
    <t>GNC-CT/partners staff time, GNC Helpdesks</t>
  </si>
  <si>
    <t>Maintain a platform for communication, experience exchange and feedback with country clusters (GNC HelpDesk on Coordination and IM))</t>
  </si>
  <si>
    <t>Funding included under the outcome A1</t>
  </si>
  <si>
    <t>Included in the GNC meeting cost, but addiitonla funding iis needed for SSFA/PCA for preparation</t>
  </si>
  <si>
    <t>Document case studies (HINI, cash and continuum of care, and HDN)</t>
  </si>
  <si>
    <t>Possibly 60,000 available for cash through UNICEF EMOPS, tbc next year</t>
  </si>
  <si>
    <t>GNC Helpdesk</t>
  </si>
  <si>
    <t>Organise donor events (with SUN and or other potential donors) and leveraging existing events for nutirtion financing and advocacy (possibly based on the HDN six case studies and cash)</t>
  </si>
  <si>
    <t>Provide snapshots/briefs on needs and gaps for on-going L3 crisis on quarterly basis</t>
  </si>
  <si>
    <t>Funded for 2019</t>
  </si>
  <si>
    <t>Gap for 2019</t>
  </si>
  <si>
    <t>Amount needed for 2019</t>
  </si>
  <si>
    <t>Review of the agenda and other event documents, representation at the event</t>
  </si>
  <si>
    <t>Review of the agenda and other event documents, representation at the event, chairing</t>
  </si>
  <si>
    <t>Advocacy to partners</t>
  </si>
  <si>
    <t>Review ToRs, technical calls with consultns, feedback on the draft documents</t>
  </si>
  <si>
    <t>Advocacy</t>
  </si>
  <si>
    <t>GNC Coordinator staff time</t>
  </si>
  <si>
    <t>Number of countries CCPM conducted this year - 7</t>
  </si>
  <si>
    <t xml:space="preserve">Adapt GNC coordination tools and training packages (partners, CC and IM packages) to include GBV and gender equality considerations and organise learning workshops in selected priority countries for national nutrition coordination members on integrating GBV into nutrition interventions.  </t>
  </si>
  <si>
    <t>Number of packages with included/reviewed GBV section - 3</t>
  </si>
  <si>
    <t>List of minimum preparedness actions developed</t>
  </si>
  <si>
    <t>Number of countries identified - 4</t>
  </si>
  <si>
    <t>Number of tools revised - 26</t>
  </si>
  <si>
    <t>Package developed - yes
Number of NCCs/IMOs mentored - 6</t>
  </si>
  <si>
    <t xml:space="preserve">Revise a training package on integration for nutirition outcomes and develop a facilitators guide </t>
  </si>
  <si>
    <t>Number of countries where integration for nutiriotn outcomes trainign conducted - 4</t>
  </si>
  <si>
    <t>Training revised and awailable online - yes
Facilitators guide developed - yes</t>
  </si>
  <si>
    <t>Integration package translated to French - yes</t>
  </si>
  <si>
    <t>Numebr of case studies - 3</t>
  </si>
  <si>
    <t>Numebr of HRP/Flash Appeals including nutiriotn sensitive interventions - 4</t>
  </si>
  <si>
    <t xml:space="preserve">Funding available for GNC Coordinator, GC  Deputy Coordinator, two RRT NCC, two RRT IMOs and the GNC Coordination HelpDesk Officer </t>
  </si>
  <si>
    <t>Number of additionla NCC/IMO dedicated position established this year - 2</t>
  </si>
  <si>
    <t>Identify, maintain and deploy trained surge NCCs, IMOs to country clusters in the intial phase and critical periods of the emergency including RRT, TRRT,  IRT and other mechanisms like SBP pool, NGOs, UN partner and support longer term recruitment based on countries need</t>
  </si>
  <si>
    <t>Number of donor events organised - 2</t>
  </si>
  <si>
    <t>Number of countries developed advocacy startegy in 2019 - 3</t>
  </si>
  <si>
    <t>Number of side events organised - 1</t>
  </si>
  <si>
    <t>New website functional and regularly updated - yet</t>
  </si>
  <si>
    <t>Number of monthly NCC calls - 12
Number of GNC partners calls - 3
Number of RRT calls - 6</t>
  </si>
  <si>
    <t>Number of months with GNC Coordinationa nd IM helpdesk operational - 12</t>
  </si>
  <si>
    <t>Number of partner projects funded  not thorugh UNICEF as a part of the GNC workplan - 3</t>
  </si>
  <si>
    <t>Number of meetings organised - 1</t>
  </si>
  <si>
    <t>Review draft</t>
  </si>
  <si>
    <t>Number of SUN meetigns with GNC-Ct participation - 1</t>
  </si>
  <si>
    <t>Funding secured in 2019 and implementation started - yes</t>
  </si>
  <si>
    <t>As per the draft budget from ACF</t>
  </si>
  <si>
    <t>Number of RRT deployments - 8
Numebr of GNC-Ct deployments - 2
Number of SBP NCC and IMO deployments - 4</t>
  </si>
  <si>
    <t>Number of GNC Ct deployments to country 5
Number of countries provided remote support through coordinatiojn helpdesk - 18
Number of countries provided IM helpdesk remote support - 10
Number of countries with HNO/HRP reviewed - 20</t>
  </si>
  <si>
    <t>Number of Tech RRT deployments - 12</t>
  </si>
  <si>
    <t>Number of countries that have developed and implemented at least 50% of their integrated plans - 6</t>
  </si>
  <si>
    <t>Number of NCCs training - 1
Number of IMO trainings -1 
Number of partner trainings - 3
Numbe rof government officials attended trainings - 30</t>
  </si>
  <si>
    <t>Number of case studies documented - 3 on integration, 6 on HDN
Number of position papers developed - 3</t>
  </si>
  <si>
    <t xml:space="preserve">5 countries supported in putting in place preparedness actions </t>
  </si>
  <si>
    <t>Staff time, PCA with WV, ENN and  instituational Contract.  Fully funded through UNICEF PD, 430,000</t>
  </si>
  <si>
    <t xml:space="preserve">Review and endorsement of the GTM workplan and communication plan </t>
  </si>
  <si>
    <t>UNICEF PD staff time</t>
  </si>
  <si>
    <t xml:space="preserve">To develop a two pager (checklist) on the process on how to agree on the scaling up on comprehesive nutrition interventions at country level </t>
  </si>
  <si>
    <r>
      <t>A checklist developed - yes
Number of countrieds that have HINI package in place</t>
    </r>
    <r>
      <rPr>
        <sz val="10"/>
        <color rgb="FF7030A0"/>
        <rFont val="Calibri"/>
        <family val="2"/>
        <scheme val="minor"/>
      </rPr>
      <t xml:space="preserve"> - 5 </t>
    </r>
  </si>
  <si>
    <t xml:space="preserve">Review  of the TOR/ SOP on the engaegement of the GTWG </t>
  </si>
  <si>
    <t>Advocacy for more agencies to provide tech expertise and review of existing resources</t>
  </si>
  <si>
    <t>Staff time</t>
  </si>
  <si>
    <t>Percentage of countries in need of transtion support supported - 100%</t>
  </si>
  <si>
    <t>Advocacy and support  to countries on replication of recommendation  from transition review</t>
  </si>
  <si>
    <t>Review the structure of the template, identification of countries, review of the drafts</t>
  </si>
  <si>
    <t>Number of advocacy papers on L3 developed and shared - 2</t>
  </si>
  <si>
    <t>GNC CT with SUN/ UNICEF  for HDN
GNC CT and GTM for HINI
GNCCT and Calp for cash</t>
  </si>
  <si>
    <t>Establishment of the helpdesk on Integration to  support country Health, WASH, Nutirition and FSAC Clusters with integration for nutrition outcomens</t>
  </si>
  <si>
    <t>Review the ToR for the consultancy</t>
  </si>
  <si>
    <t>Engagement with Famine Action Mechanism (FAM)</t>
  </si>
  <si>
    <t>Advocacy support</t>
  </si>
  <si>
    <t>Monitoring indicators (2019-202)</t>
  </si>
  <si>
    <t xml:space="preserve">GNC Coordination helpdesk with UNICEF PD (staff time) </t>
  </si>
  <si>
    <t xml:space="preserve">GNC-CT and ACF Canada/ UNICEF </t>
  </si>
  <si>
    <t>Develop and host an online nutrition survey dashboard to collect and analyis SMART surveys from country level</t>
  </si>
  <si>
    <t>GTM 2 year work plan developed - yes
Communication plan and materials developed - yes</t>
  </si>
  <si>
    <t>Number of countries supported by the GTM - 22
Number of partners supported by the GTM - 44</t>
  </si>
  <si>
    <t>IT  system for GTM in place - yes
Number of updates on  GTM performance and experiences  - 4</t>
  </si>
  <si>
    <t>Training is developed and available online - yes</t>
  </si>
  <si>
    <t xml:space="preserve">Review of the concept note </t>
  </si>
  <si>
    <t>Number of countries with nutrition as integral part of FAM -5; Number of FAM events attended by the GNC-CT or GNC partners where advocacy for nutiriton is included - 4</t>
  </si>
  <si>
    <t>List of the neglected crises/countries is available and updated every 6 month - yes
Number of countries supported to develop an advocacy paper/event on neglected crises - 2</t>
  </si>
  <si>
    <t>GNC-CT/ UNICEF</t>
  </si>
  <si>
    <t>GNC-CT/ UNICEF  and SUN and CALP</t>
  </si>
  <si>
    <t>Support in identifying what neglected crisis means, review structure of the template, identification of countries, review of the drafts</t>
  </si>
  <si>
    <t>Maintain a list of neglkected nutiriton crises and support countries with advocacy to influence donors</t>
  </si>
  <si>
    <t>Number of countries assessed -2</t>
  </si>
  <si>
    <r>
      <rPr>
        <sz val="10"/>
        <rFont val="Calibri"/>
        <family val="2"/>
        <scheme val="minor"/>
      </rPr>
      <t xml:space="preserve">Number of  GTWG working support to GTM  4 </t>
    </r>
    <r>
      <rPr>
        <sz val="10"/>
        <color rgb="FF7030A0"/>
        <rFont val="Calibri"/>
        <family val="2"/>
        <scheme val="minor"/>
      </rPr>
      <t xml:space="preserve">
</t>
    </r>
    <r>
      <rPr>
        <sz val="10"/>
        <rFont val="Calibri"/>
        <family val="2"/>
        <scheme val="minor"/>
      </rPr>
      <t xml:space="preserve">Number of products developed by GTM and GTWGs - 2 </t>
    </r>
  </si>
  <si>
    <r>
      <rPr>
        <sz val="10"/>
        <rFont val="Calibri"/>
        <family val="2"/>
        <scheme val="minor"/>
      </rPr>
      <t>Database of existing resources in place - yes
Number of partners/ networks providing tech expertise to countries - 8</t>
    </r>
    <r>
      <rPr>
        <sz val="10"/>
        <color rgb="FF7030A0"/>
        <rFont val="Calibri"/>
        <family val="2"/>
        <scheme val="minor"/>
      </rPr>
      <t xml:space="preserve">
</t>
    </r>
    <r>
      <rPr>
        <sz val="10"/>
        <rFont val="Calibri"/>
        <family val="2"/>
        <scheme val="minor"/>
      </rPr>
      <t>Global TWG on Tech Expertise in place and functioning - yes</t>
    </r>
  </si>
  <si>
    <t>Instutional Contracts</t>
  </si>
  <si>
    <t>290, 000</t>
  </si>
  <si>
    <t>Included in the staff cost</t>
  </si>
  <si>
    <t>Development of the communication strategy and action plan for the Global Technical Mechanism</t>
  </si>
  <si>
    <r>
      <rPr>
        <sz val="11"/>
        <rFont val="Calibri"/>
        <family val="2"/>
        <scheme val="minor"/>
      </rPr>
      <t>Forming/ facilitating four priority Global Thematic WGs (</t>
    </r>
    <r>
      <rPr>
        <b/>
        <sz val="11"/>
        <rFont val="Calibri"/>
        <family val="2"/>
        <scheme val="minor"/>
      </rPr>
      <t>CMAM</t>
    </r>
    <r>
      <rPr>
        <sz val="11"/>
        <rFont val="Calibri"/>
        <family val="2"/>
        <scheme val="minor"/>
      </rPr>
      <t>, IFE, Assessments Techical Expertise, Cash)</t>
    </r>
  </si>
  <si>
    <t>To put in place the KM system for the GTM</t>
  </si>
  <si>
    <t>Mapping of existing technical resources for providing technical advice and expertise</t>
  </si>
  <si>
    <t>Development of a system for requesting technical advice and technical expertise</t>
  </si>
  <si>
    <t>Based on the identified NIE technical needs by the country link the country clusters/sectors with the Technical RRT Consortia to effectively and timely address the needs in Assessments, CMAM, micronutrients deficiencies, IYCF-E and SBC among all age groups including adults and elderly</t>
  </si>
  <si>
    <t>Development of the NiE training for UNICEF staff and partners</t>
  </si>
  <si>
    <t>As a IPC Steerign Committee member, provided technical support to the IPC Acute Malnutiriotn and IPC Food Security Secretariat and support roll out of IPC analysis to countries</t>
  </si>
  <si>
    <t>Engagement with SUN and advocacy for closer HDN linkages and particiciate in UN Network and Global SUN gatherign Events</t>
  </si>
  <si>
    <t>Number of countries where IPC AM conducted - 5 in 2019, 2020 tbc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</si>
</sst>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dd/mm/yyyy;@"/>
  </numFmts>
  <fonts count="18" x14ac:knownFonts="1">
    <font>
      <sz val="12"/>
      <color theme="1"/>
      <name val="Calibri"/>
      <family val="2"/>
      <scheme val="minor"/>
    </font>
    <font>
      <u/>
      <sz val="12"/>
      <color theme="10"/>
      <name val="Calibri"/>
      <family val="2"/>
      <scheme val="minor"/>
    </font>
    <font>
      <u/>
      <sz val="12"/>
      <color theme="11"/>
      <name val="Calibri"/>
      <family val="2"/>
      <scheme val="minor"/>
    </font>
    <font>
      <sz val="10"/>
      <color theme="1"/>
      <name val="Calibri"/>
      <family val="2"/>
      <scheme val="minor"/>
    </font>
    <font>
      <sz val="10"/>
      <name val="Calibri"/>
      <family val="2"/>
      <scheme val="minor"/>
    </font>
    <font>
      <sz val="10"/>
      <name val="Arial"/>
      <family val="2"/>
    </font>
    <font>
      <b/>
      <sz val="12"/>
      <name val="Calibri"/>
      <family val="2"/>
      <scheme val="minor"/>
    </font>
    <font>
      <b/>
      <sz val="10"/>
      <name val="Calibri"/>
      <family val="2"/>
      <scheme val="minor"/>
    </font>
    <font>
      <sz val="10"/>
      <color rgb="FFFF0000"/>
      <name val="Calibri"/>
      <family val="2"/>
      <scheme val="minor"/>
    </font>
    <font>
      <b/>
      <sz val="10"/>
      <color rgb="FFFF0000"/>
      <name val="Calibri"/>
      <family val="2"/>
      <scheme val="minor"/>
    </font>
    <font>
      <sz val="9"/>
      <color indexed="81"/>
      <name val="Tahoma"/>
      <family val="2"/>
    </font>
    <font>
      <b/>
      <sz val="9"/>
      <color indexed="81"/>
      <name val="Tahoma"/>
      <family val="2"/>
    </font>
    <font>
      <sz val="11"/>
      <name val="Calibri"/>
      <family val="2"/>
      <scheme val="minor"/>
    </font>
    <font>
      <sz val="12"/>
      <color rgb="FF3F3F76"/>
      <name val="Times New Roman"/>
      <family val="2"/>
    </font>
    <font>
      <sz val="10"/>
      <name val="Calibri"/>
      <family val="2"/>
    </font>
    <font>
      <sz val="10.5"/>
      <name val="Calibri"/>
      <family val="2"/>
      <scheme val="minor"/>
    </font>
    <font>
      <sz val="10"/>
      <color rgb="FF7030A0"/>
      <name val="Calibri"/>
      <family val="2"/>
      <scheme val="minor"/>
    </font>
    <font>
      <b/>
      <sz val="11"/>
      <name val="Calibri"/>
      <family val="2"/>
      <scheme val="minor"/>
    </font>
  </fonts>
  <fills count="8">
    <fill>
      <patternFill patternType="none"/>
    </fill>
    <fill>
      <patternFill patternType="gray125"/>
    </fill>
    <fill>
      <patternFill patternType="solid">
        <fgColor rgb="FFE9FACA"/>
        <bgColor indexed="64"/>
      </patternFill>
    </fill>
    <fill>
      <patternFill patternType="solid">
        <fgColor rgb="FFE9FACA"/>
        <bgColor rgb="FF000000"/>
      </patternFill>
    </fill>
    <fill>
      <patternFill patternType="solid">
        <fgColor theme="0"/>
        <bgColor indexed="64"/>
      </patternFill>
    </fill>
    <fill>
      <patternFill patternType="solid">
        <fgColor theme="0"/>
        <bgColor rgb="FF000000"/>
      </patternFill>
    </fill>
    <fill>
      <patternFill patternType="solid">
        <fgColor theme="8" tint="0.59999389629810485"/>
        <bgColor indexed="64"/>
      </patternFill>
    </fill>
    <fill>
      <patternFill patternType="solid">
        <fgColor rgb="FFFFCC99"/>
      </patternFill>
    </fill>
  </fills>
  <borders count="13">
    <border>
      <left/>
      <right/>
      <top/>
      <bottom/>
      <diagonal/>
    </border>
    <border>
      <left style="thin">
        <color auto="1"/>
      </left>
      <right style="thin">
        <color auto="1"/>
      </right>
      <top style="thin">
        <color auto="1"/>
      </top>
      <bottom/>
      <diagonal/>
    </border>
    <border>
      <left style="dashed">
        <color indexed="64"/>
      </left>
      <right style="dashed">
        <color indexed="64"/>
      </right>
      <top style="dashed">
        <color indexed="64"/>
      </top>
      <bottom style="dashed">
        <color indexed="64"/>
      </bottom>
      <diagonal/>
    </border>
    <border>
      <left style="thin">
        <color theme="2"/>
      </left>
      <right style="thin">
        <color theme="2"/>
      </right>
      <top/>
      <bottom style="thin">
        <color theme="2"/>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style="hair">
        <color indexed="64"/>
      </right>
      <top style="dotted">
        <color indexed="64"/>
      </top>
      <bottom style="hair">
        <color indexed="64"/>
      </bottom>
      <diagonal/>
    </border>
    <border>
      <left style="thin">
        <color rgb="FF7F7F7F"/>
      </left>
      <right style="thin">
        <color rgb="FF7F7F7F"/>
      </right>
      <top style="thin">
        <color rgb="FF7F7F7F"/>
      </top>
      <bottom style="thin">
        <color rgb="FF7F7F7F"/>
      </bottom>
      <diagonal/>
    </border>
    <border>
      <left/>
      <right/>
      <top/>
      <bottom style="dashed">
        <color indexed="64"/>
      </bottom>
      <diagonal/>
    </border>
    <border>
      <left/>
      <right/>
      <top style="dashed">
        <color indexed="64"/>
      </top>
      <bottom/>
      <diagonal/>
    </border>
  </borders>
  <cellStyleXfs count="52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3" fillId="7" borderId="10" applyNumberFormat="0" applyAlignment="0" applyProtection="0"/>
  </cellStyleXfs>
  <cellXfs count="211">
    <xf numFmtId="0" fontId="0" fillId="0" borderId="0" xfId="0"/>
    <xf numFmtId="0" fontId="6" fillId="0" borderId="0" xfId="235" applyFont="1" applyAlignment="1">
      <alignment horizontal="left" vertical="center"/>
    </xf>
    <xf numFmtId="0" fontId="4" fillId="0" borderId="0" xfId="0" applyFont="1" applyFill="1" applyBorder="1" applyAlignment="1">
      <alignment vertical="center" wrapText="1"/>
    </xf>
    <xf numFmtId="0" fontId="4" fillId="0" borderId="0" xfId="0" applyFont="1" applyBorder="1" applyAlignment="1">
      <alignment vertical="center" wrapText="1"/>
    </xf>
    <xf numFmtId="0" fontId="4" fillId="0" borderId="2" xfId="0" applyFont="1" applyFill="1" applyBorder="1" applyAlignment="1">
      <alignment vertical="center" wrapText="1"/>
    </xf>
    <xf numFmtId="0" fontId="4" fillId="4" borderId="2" xfId="0" applyFont="1" applyFill="1" applyBorder="1" applyAlignment="1">
      <alignment horizontal="left" vertical="center" wrapText="1"/>
    </xf>
    <xf numFmtId="0" fontId="4" fillId="0" borderId="0" xfId="0" applyFont="1" applyBorder="1" applyAlignment="1">
      <alignment vertical="center"/>
    </xf>
    <xf numFmtId="0" fontId="4" fillId="4" borderId="2" xfId="0" applyFont="1" applyFill="1" applyBorder="1" applyAlignment="1">
      <alignment vertical="center" wrapText="1"/>
    </xf>
    <xf numFmtId="0" fontId="4" fillId="0" borderId="2" xfId="0" applyFont="1" applyBorder="1" applyAlignment="1">
      <alignment vertical="center"/>
    </xf>
    <xf numFmtId="0" fontId="4" fillId="4" borderId="2" xfId="0" applyFont="1" applyFill="1" applyBorder="1" applyAlignment="1">
      <alignment vertical="center"/>
    </xf>
    <xf numFmtId="0" fontId="4" fillId="0" borderId="2" xfId="0" applyFont="1" applyBorder="1" applyAlignment="1">
      <alignment vertical="center" wrapText="1"/>
    </xf>
    <xf numFmtId="0" fontId="4" fillId="0" borderId="5" xfId="0" applyFont="1" applyBorder="1" applyAlignment="1">
      <alignment vertical="center"/>
    </xf>
    <xf numFmtId="0" fontId="4" fillId="0" borderId="5" xfId="0" applyFont="1" applyBorder="1" applyAlignment="1">
      <alignment vertical="center" wrapText="1"/>
    </xf>
    <xf numFmtId="0" fontId="4" fillId="4" borderId="5" xfId="0" applyFont="1" applyFill="1" applyBorder="1" applyAlignment="1">
      <alignment horizontal="right" vertical="center" wrapText="1"/>
    </xf>
    <xf numFmtId="0" fontId="4" fillId="4" borderId="5" xfId="0" applyFont="1" applyFill="1" applyBorder="1" applyAlignment="1">
      <alignment horizontal="left" vertical="center" wrapText="1"/>
    </xf>
    <xf numFmtId="0" fontId="4" fillId="0" borderId="0" xfId="0" applyFont="1" applyAlignment="1">
      <alignment vertical="center"/>
    </xf>
    <xf numFmtId="14" fontId="4" fillId="4" borderId="5" xfId="0" applyNumberFormat="1" applyFont="1" applyFill="1" applyBorder="1" applyAlignment="1">
      <alignment horizontal="left" vertical="center"/>
    </xf>
    <xf numFmtId="0" fontId="4" fillId="4" borderId="0" xfId="0" applyFont="1" applyFill="1" applyBorder="1" applyAlignment="1">
      <alignment horizontal="right" vertical="center" wrapText="1"/>
    </xf>
    <xf numFmtId="0" fontId="4" fillId="4" borderId="0"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0" xfId="0" applyFont="1" applyFill="1" applyAlignment="1">
      <alignment horizontal="left" vertical="center"/>
    </xf>
    <xf numFmtId="0" fontId="4" fillId="4" borderId="2" xfId="0" applyFont="1" applyFill="1" applyBorder="1" applyAlignment="1">
      <alignment horizontal="right" vertical="center" wrapText="1"/>
    </xf>
    <xf numFmtId="14" fontId="4" fillId="4" borderId="2" xfId="0" applyNumberFormat="1" applyFont="1" applyFill="1" applyBorder="1" applyAlignment="1">
      <alignment horizontal="left" vertical="center"/>
    </xf>
    <xf numFmtId="0" fontId="4" fillId="4" borderId="2" xfId="0" applyFont="1" applyFill="1" applyBorder="1" applyAlignment="1">
      <alignment horizontal="left" vertical="center"/>
    </xf>
    <xf numFmtId="0" fontId="4" fillId="4" borderId="0" xfId="0" applyFont="1" applyFill="1" applyBorder="1" applyAlignment="1">
      <alignment horizontal="left" vertical="center"/>
    </xf>
    <xf numFmtId="0" fontId="4" fillId="6" borderId="0" xfId="0" applyFont="1" applyFill="1" applyAlignment="1">
      <alignment vertical="center"/>
    </xf>
    <xf numFmtId="0" fontId="4" fillId="0" borderId="3" xfId="0" applyFont="1" applyBorder="1" applyAlignment="1">
      <alignment vertical="center"/>
    </xf>
    <xf numFmtId="14" fontId="4" fillId="4" borderId="2" xfId="0" applyNumberFormat="1" applyFont="1" applyFill="1" applyBorder="1" applyAlignment="1">
      <alignment horizontal="left" vertical="center" wrapText="1"/>
    </xf>
    <xf numFmtId="165" fontId="4" fillId="0" borderId="2" xfId="0" quotePrefix="1" applyNumberFormat="1"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4" fillId="4" borderId="0" xfId="0" applyFont="1" applyFill="1" applyAlignment="1">
      <alignment vertical="center"/>
    </xf>
    <xf numFmtId="0" fontId="4" fillId="5" borderId="2" xfId="0" applyFont="1" applyFill="1" applyBorder="1" applyAlignment="1">
      <alignment horizontal="right" vertical="center" wrapText="1"/>
    </xf>
    <xf numFmtId="0" fontId="4" fillId="5" borderId="2" xfId="0" applyFont="1" applyFill="1" applyBorder="1" applyAlignment="1">
      <alignment horizontal="left" vertical="center"/>
    </xf>
    <xf numFmtId="0" fontId="7" fillId="6" borderId="0" xfId="0" applyFont="1" applyFill="1" applyAlignment="1">
      <alignment vertical="center"/>
    </xf>
    <xf numFmtId="0" fontId="4" fillId="6" borderId="0" xfId="0" applyFont="1" applyFill="1" applyAlignment="1">
      <alignment horizontal="left" vertical="center"/>
    </xf>
    <xf numFmtId="0" fontId="4" fillId="0" borderId="3" xfId="0" applyFont="1" applyBorder="1" applyAlignment="1">
      <alignment horizontal="left" vertical="center"/>
    </xf>
    <xf numFmtId="165" fontId="4" fillId="0" borderId="2" xfId="0" applyNumberFormat="1" applyFont="1" applyBorder="1" applyAlignment="1">
      <alignment horizontal="left" vertical="center"/>
    </xf>
    <xf numFmtId="0" fontId="4" fillId="0" borderId="0" xfId="0" applyFont="1" applyAlignment="1">
      <alignment horizontal="center" vertical="center"/>
    </xf>
    <xf numFmtId="0" fontId="4" fillId="4" borderId="0" xfId="0" applyFont="1" applyFill="1" applyAlignment="1">
      <alignment horizontal="center" vertical="center"/>
    </xf>
    <xf numFmtId="165" fontId="4" fillId="0" borderId="2" xfId="0" applyNumberFormat="1" applyFont="1" applyBorder="1" applyAlignment="1">
      <alignment horizontal="center" vertical="center"/>
    </xf>
    <xf numFmtId="0" fontId="4" fillId="0" borderId="0" xfId="0" applyFont="1" applyBorder="1" applyAlignment="1">
      <alignment horizontal="center" vertical="center"/>
    </xf>
    <xf numFmtId="0" fontId="4" fillId="4" borderId="0" xfId="0" applyFont="1" applyFill="1" applyBorder="1" applyAlignment="1">
      <alignment horizontal="center" vertical="center"/>
    </xf>
    <xf numFmtId="0" fontId="4" fillId="6" borderId="0" xfId="0" applyFont="1" applyFill="1" applyAlignment="1">
      <alignment horizontal="center" vertical="center"/>
    </xf>
    <xf numFmtId="0" fontId="4" fillId="0" borderId="3" xfId="0" applyFont="1" applyBorder="1" applyAlignment="1">
      <alignment horizontal="center" vertical="center"/>
    </xf>
    <xf numFmtId="165" fontId="4" fillId="0" borderId="5" xfId="0" applyNumberFormat="1" applyFont="1" applyBorder="1" applyAlignment="1">
      <alignment horizontal="center" vertical="center"/>
    </xf>
    <xf numFmtId="0" fontId="4" fillId="0" borderId="0" xfId="0" applyFont="1" applyBorder="1" applyAlignment="1">
      <alignment horizontal="center" vertical="center" wrapText="1"/>
    </xf>
    <xf numFmtId="165" fontId="4" fillId="0" borderId="2" xfId="0" quotePrefix="1" applyNumberFormat="1" applyFont="1" applyBorder="1" applyAlignment="1">
      <alignment horizontal="center" vertical="center"/>
    </xf>
    <xf numFmtId="14" fontId="4" fillId="4" borderId="2" xfId="0" applyNumberFormat="1" applyFont="1" applyFill="1" applyBorder="1" applyAlignment="1">
      <alignment horizontal="center" vertical="center"/>
    </xf>
    <xf numFmtId="14" fontId="4" fillId="4" borderId="5" xfId="0" applyNumberFormat="1" applyFont="1" applyFill="1" applyBorder="1" applyAlignment="1">
      <alignment horizontal="center" vertical="center"/>
    </xf>
    <xf numFmtId="0" fontId="4" fillId="0" borderId="2" xfId="0" applyFont="1" applyBorder="1" applyAlignment="1">
      <alignment horizontal="center" vertical="center"/>
    </xf>
    <xf numFmtId="0" fontId="4" fillId="4" borderId="2" xfId="0" applyFont="1" applyFill="1" applyBorder="1" applyAlignment="1">
      <alignment horizontal="center" vertical="center"/>
    </xf>
    <xf numFmtId="0" fontId="4" fillId="0" borderId="5" xfId="0" applyFont="1" applyBorder="1" applyAlignment="1">
      <alignment horizontal="center" vertical="center"/>
    </xf>
    <xf numFmtId="0" fontId="4" fillId="0" borderId="2" xfId="0" applyFont="1" applyFill="1" applyBorder="1" applyAlignment="1">
      <alignment vertical="center"/>
    </xf>
    <xf numFmtId="165" fontId="4" fillId="0" borderId="2" xfId="0" applyNumberFormat="1" applyFont="1" applyFill="1" applyBorder="1" applyAlignment="1">
      <alignment horizontal="center" vertical="center"/>
    </xf>
    <xf numFmtId="0" fontId="4" fillId="0" borderId="0" xfId="0" applyFont="1" applyFill="1" applyAlignment="1">
      <alignment vertical="center"/>
    </xf>
    <xf numFmtId="0" fontId="4" fillId="0" borderId="2" xfId="0" applyFont="1" applyFill="1" applyBorder="1" applyAlignment="1">
      <alignment horizontal="right" vertical="center" wrapText="1"/>
    </xf>
    <xf numFmtId="0" fontId="4" fillId="0" borderId="2" xfId="0" applyFont="1" applyFill="1" applyBorder="1" applyAlignment="1">
      <alignment horizontal="left" vertical="center" wrapText="1"/>
    </xf>
    <xf numFmtId="14" fontId="4" fillId="0" borderId="2" xfId="0" applyNumberFormat="1" applyFont="1" applyFill="1" applyBorder="1" applyAlignment="1">
      <alignment horizontal="center" vertical="center"/>
    </xf>
    <xf numFmtId="14" fontId="4" fillId="0" borderId="2" xfId="0" applyNumberFormat="1" applyFont="1" applyFill="1" applyBorder="1" applyAlignment="1">
      <alignment horizontal="left" vertical="center"/>
    </xf>
    <xf numFmtId="0" fontId="4" fillId="0" borderId="2" xfId="0" applyFont="1" applyFill="1" applyBorder="1" applyAlignment="1">
      <alignment horizontal="left" vertical="center"/>
    </xf>
    <xf numFmtId="0" fontId="4" fillId="0" borderId="7" xfId="0" applyFont="1" applyBorder="1" applyAlignment="1">
      <alignment horizontal="center" vertical="center"/>
    </xf>
    <xf numFmtId="0" fontId="4" fillId="0" borderId="7" xfId="0" applyFont="1" applyFill="1" applyBorder="1" applyAlignment="1">
      <alignment horizontal="center" vertical="center"/>
    </xf>
    <xf numFmtId="0" fontId="4" fillId="4" borderId="8" xfId="0" applyFont="1" applyFill="1" applyBorder="1" applyAlignment="1">
      <alignment vertical="center"/>
    </xf>
    <xf numFmtId="0" fontId="4" fillId="0" borderId="8" xfId="0" applyFont="1" applyFill="1" applyBorder="1" applyAlignment="1">
      <alignment vertical="center"/>
    </xf>
    <xf numFmtId="0" fontId="4" fillId="0" borderId="0" xfId="0" applyFont="1" applyAlignment="1">
      <alignment vertical="center" wrapText="1"/>
    </xf>
    <xf numFmtId="0" fontId="4" fillId="6" borderId="0" xfId="0" applyFont="1" applyFill="1" applyAlignment="1">
      <alignment vertical="center" wrapText="1"/>
    </xf>
    <xf numFmtId="0" fontId="4" fillId="5" borderId="7" xfId="0" applyFont="1" applyFill="1" applyBorder="1" applyAlignment="1">
      <alignment horizontal="center" vertical="center"/>
    </xf>
    <xf numFmtId="0" fontId="4" fillId="5" borderId="8" xfId="0" applyFont="1" applyFill="1" applyBorder="1" applyAlignment="1">
      <alignment horizontal="left" vertical="center"/>
    </xf>
    <xf numFmtId="0" fontId="4" fillId="0" borderId="8" xfId="0" applyFont="1" applyFill="1" applyBorder="1" applyAlignment="1">
      <alignment horizontal="left" vertical="center"/>
    </xf>
    <xf numFmtId="0" fontId="4" fillId="0" borderId="8" xfId="0" applyFont="1" applyBorder="1" applyAlignment="1">
      <alignment vertical="center"/>
    </xf>
    <xf numFmtId="0" fontId="4" fillId="0" borderId="0" xfId="0" applyFont="1" applyAlignment="1">
      <alignment horizontal="center" vertical="center" wrapText="1"/>
    </xf>
    <xf numFmtId="0" fontId="4" fillId="4" borderId="0" xfId="0" applyFont="1" applyFill="1" applyAlignment="1">
      <alignment horizontal="center" vertical="center" wrapText="1"/>
    </xf>
    <xf numFmtId="165" fontId="4" fillId="0" borderId="2" xfId="0" quotePrefix="1"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165" fontId="4" fillId="0" borderId="2" xfId="0" applyNumberFormat="1"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6" borderId="0" xfId="0" applyFont="1" applyFill="1" applyAlignment="1">
      <alignment horizontal="center" vertical="center" wrapText="1"/>
    </xf>
    <xf numFmtId="0" fontId="4" fillId="0" borderId="3" xfId="0" applyFont="1" applyBorder="1" applyAlignment="1">
      <alignment horizontal="center" vertical="center" wrapText="1"/>
    </xf>
    <xf numFmtId="165" fontId="4" fillId="0" borderId="5" xfId="0" applyNumberFormat="1" applyFont="1" applyBorder="1" applyAlignment="1">
      <alignment horizontal="center" vertical="center" wrapText="1"/>
    </xf>
    <xf numFmtId="165" fontId="4" fillId="0" borderId="2" xfId="0" quotePrefix="1" applyNumberFormat="1" applyFont="1" applyFill="1" applyBorder="1" applyAlignment="1">
      <alignment horizontal="center" vertical="center" wrapText="1"/>
    </xf>
    <xf numFmtId="14" fontId="4" fillId="4" borderId="0" xfId="0" applyNumberFormat="1" applyFont="1" applyFill="1" applyBorder="1" applyAlignment="1">
      <alignment horizontal="center" vertical="center"/>
    </xf>
    <xf numFmtId="0" fontId="4" fillId="0" borderId="6" xfId="0" applyFont="1" applyBorder="1" applyAlignment="1">
      <alignmen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vertical="center" wrapText="1"/>
    </xf>
    <xf numFmtId="0" fontId="4" fillId="5" borderId="5" xfId="0" applyFont="1" applyFill="1" applyBorder="1" applyAlignment="1">
      <alignment horizontal="left" vertical="center" wrapText="1"/>
    </xf>
    <xf numFmtId="165" fontId="8" fillId="0" borderId="2" xfId="0" applyNumberFormat="1" applyFont="1" applyBorder="1" applyAlignment="1">
      <alignment horizontal="center" vertical="center"/>
    </xf>
    <xf numFmtId="165" fontId="8" fillId="0" borderId="2" xfId="0" quotePrefix="1" applyNumberFormat="1" applyFont="1" applyBorder="1" applyAlignment="1">
      <alignment horizontal="center" vertical="center"/>
    </xf>
    <xf numFmtId="165" fontId="8" fillId="0" borderId="2" xfId="0" quotePrefix="1" applyNumberFormat="1" applyFont="1" applyBorder="1" applyAlignment="1">
      <alignment horizontal="left" vertical="center"/>
    </xf>
    <xf numFmtId="0" fontId="8" fillId="0" borderId="0" xfId="0" applyFont="1" applyAlignment="1">
      <alignment vertical="center"/>
    </xf>
    <xf numFmtId="14" fontId="4" fillId="0" borderId="2" xfId="0" applyNumberFormat="1" applyFont="1" applyFill="1" applyBorder="1" applyAlignment="1">
      <alignment horizontal="left" vertical="center" wrapText="1"/>
    </xf>
    <xf numFmtId="0" fontId="4" fillId="4" borderId="2" xfId="0" quotePrefix="1" applyFont="1" applyFill="1" applyBorder="1" applyAlignment="1">
      <alignmen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vertical="center" wrapText="1"/>
    </xf>
    <xf numFmtId="0" fontId="8" fillId="0" borderId="8" xfId="0" applyFont="1" applyFill="1" applyBorder="1" applyAlignment="1">
      <alignment vertical="center"/>
    </xf>
    <xf numFmtId="0" fontId="8" fillId="0" borderId="2" xfId="0" applyFont="1" applyFill="1" applyBorder="1" applyAlignment="1">
      <alignment vertical="center"/>
    </xf>
    <xf numFmtId="0" fontId="8" fillId="0" borderId="0" xfId="0" applyFont="1" applyFill="1" applyAlignment="1">
      <alignment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5" borderId="0" xfId="0" applyFont="1" applyFill="1" applyAlignment="1">
      <alignment horizontal="left" vertical="center" wrapText="1"/>
    </xf>
    <xf numFmtId="0" fontId="8" fillId="5" borderId="0" xfId="0" applyFont="1" applyFill="1" applyAlignment="1">
      <alignment horizontal="center" vertical="center" wrapText="1"/>
    </xf>
    <xf numFmtId="0" fontId="8" fillId="5" borderId="0" xfId="0" applyFont="1" applyFill="1" applyAlignment="1">
      <alignment horizontal="center" vertical="center"/>
    </xf>
    <xf numFmtId="0" fontId="8" fillId="5" borderId="0" xfId="0" applyFont="1" applyFill="1" applyAlignment="1">
      <alignment horizontal="left" vertical="center"/>
    </xf>
    <xf numFmtId="0" fontId="8" fillId="4" borderId="0" xfId="0" applyFont="1" applyFill="1" applyAlignment="1">
      <alignment vertical="center"/>
    </xf>
    <xf numFmtId="0" fontId="8" fillId="5" borderId="2" xfId="0" applyFont="1" applyFill="1" applyBorder="1" applyAlignment="1">
      <alignment horizontal="right" vertical="center" wrapText="1"/>
    </xf>
    <xf numFmtId="0" fontId="8" fillId="0" borderId="2" xfId="0" applyFont="1" applyBorder="1" applyAlignment="1">
      <alignment vertical="center" wrapText="1"/>
    </xf>
    <xf numFmtId="0" fontId="8" fillId="5" borderId="2" xfId="0" applyFont="1" applyFill="1" applyBorder="1" applyAlignment="1">
      <alignment horizontal="left" vertical="center"/>
    </xf>
    <xf numFmtId="0" fontId="8" fillId="5" borderId="2" xfId="0" applyFont="1" applyFill="1" applyBorder="1" applyAlignment="1">
      <alignment horizontal="left" vertical="center" wrapText="1"/>
    </xf>
    <xf numFmtId="165" fontId="8" fillId="0" borderId="2" xfId="0" applyNumberFormat="1" applyFont="1" applyBorder="1" applyAlignment="1">
      <alignment horizontal="center" vertical="center" wrapText="1"/>
    </xf>
    <xf numFmtId="14" fontId="8" fillId="4" borderId="2" xfId="0" applyNumberFormat="1" applyFont="1" applyFill="1" applyBorder="1" applyAlignment="1">
      <alignment horizontal="center" vertical="center"/>
    </xf>
    <xf numFmtId="14" fontId="8" fillId="4" borderId="2" xfId="0" applyNumberFormat="1" applyFont="1" applyFill="1" applyBorder="1" applyAlignment="1">
      <alignment horizontal="left" vertical="center"/>
    </xf>
    <xf numFmtId="0" fontId="8" fillId="5" borderId="2" xfId="0" applyFont="1" applyFill="1" applyBorder="1" applyAlignment="1">
      <alignment horizontal="center" vertical="center"/>
    </xf>
    <xf numFmtId="0" fontId="8" fillId="0" borderId="2" xfId="0" applyFont="1" applyBorder="1" applyAlignment="1">
      <alignment vertical="center"/>
    </xf>
    <xf numFmtId="14" fontId="8" fillId="0" borderId="2" xfId="0" applyNumberFormat="1" applyFont="1" applyBorder="1" applyAlignment="1">
      <alignment horizontal="left" vertical="center"/>
    </xf>
    <xf numFmtId="14" fontId="8" fillId="0" borderId="2" xfId="0" applyNumberFormat="1" applyFont="1" applyBorder="1" applyAlignment="1">
      <alignment horizontal="center" vertical="center"/>
    </xf>
    <xf numFmtId="0" fontId="14" fillId="0" borderId="4" xfId="522" applyFont="1" applyFill="1" applyBorder="1" applyAlignment="1">
      <alignment vertical="top" wrapText="1"/>
    </xf>
    <xf numFmtId="0" fontId="15" fillId="0" borderId="1" xfId="0" quotePrefix="1" applyFont="1" applyFill="1" applyBorder="1" applyAlignment="1">
      <alignment horizontal="left" vertical="top" wrapText="1"/>
    </xf>
    <xf numFmtId="0" fontId="4" fillId="6" borderId="0" xfId="0" applyFont="1" applyFill="1" applyAlignment="1">
      <alignment vertical="center" textRotation="90"/>
    </xf>
    <xf numFmtId="0" fontId="4" fillId="0" borderId="9" xfId="0" applyFont="1" applyBorder="1" applyAlignment="1">
      <alignment vertical="center" wrapText="1"/>
    </xf>
    <xf numFmtId="0" fontId="4" fillId="0" borderId="6" xfId="0" quotePrefix="1" applyFont="1" applyBorder="1" applyAlignment="1">
      <alignment vertical="center" wrapText="1"/>
    </xf>
    <xf numFmtId="0" fontId="4" fillId="5" borderId="2" xfId="0" applyFont="1" applyFill="1" applyBorder="1" applyAlignment="1">
      <alignment horizontal="left"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top"/>
    </xf>
    <xf numFmtId="165" fontId="4" fillId="0" borderId="2" xfId="0" quotePrefix="1" applyNumberFormat="1" applyFont="1" applyFill="1" applyBorder="1" applyAlignment="1">
      <alignment horizontal="left" vertical="center"/>
    </xf>
    <xf numFmtId="0" fontId="4" fillId="0" borderId="2" xfId="0" applyFont="1" applyFill="1" applyBorder="1" applyAlignment="1">
      <alignment horizontal="right" vertical="center"/>
    </xf>
    <xf numFmtId="0" fontId="4" fillId="0" borderId="2" xfId="0" applyFont="1" applyBorder="1" applyAlignment="1">
      <alignment horizontal="left" vertical="top"/>
    </xf>
    <xf numFmtId="165" fontId="4" fillId="0" borderId="2" xfId="0" quotePrefix="1" applyNumberFormat="1" applyFont="1" applyFill="1" applyBorder="1" applyAlignment="1">
      <alignment horizontal="center" vertical="center"/>
    </xf>
    <xf numFmtId="0" fontId="4" fillId="0" borderId="6" xfId="0" applyFont="1" applyFill="1" applyBorder="1" applyAlignment="1">
      <alignment vertical="center" wrapText="1"/>
    </xf>
    <xf numFmtId="14" fontId="4" fillId="0" borderId="2" xfId="0" applyNumberFormat="1" applyFont="1" applyBorder="1" applyAlignment="1">
      <alignment horizontal="left" vertical="top"/>
    </xf>
    <xf numFmtId="14" fontId="4" fillId="0" borderId="2" xfId="0" applyNumberFormat="1" applyFont="1" applyBorder="1" applyAlignment="1">
      <alignment horizontal="left" vertical="center"/>
    </xf>
    <xf numFmtId="0" fontId="4" fillId="0" borderId="2" xfId="0" applyFont="1" applyBorder="1" applyAlignment="1">
      <alignment horizontal="center" vertical="center" wrapText="1"/>
    </xf>
    <xf numFmtId="14" fontId="4" fillId="0" borderId="2" xfId="0" applyNumberFormat="1" applyFont="1" applyBorder="1" applyAlignment="1">
      <alignment horizontal="center" vertical="center"/>
    </xf>
    <xf numFmtId="0" fontId="4" fillId="4" borderId="0" xfId="0" applyFont="1" applyFill="1" applyBorder="1" applyAlignment="1">
      <alignment vertical="center" wrapText="1"/>
    </xf>
    <xf numFmtId="14" fontId="4" fillId="4" borderId="2" xfId="0" applyNumberFormat="1" applyFont="1" applyFill="1" applyBorder="1" applyAlignment="1">
      <alignment horizontal="center" vertical="center" wrapText="1"/>
    </xf>
    <xf numFmtId="0" fontId="7" fillId="0" borderId="2" xfId="0" applyFont="1" applyBorder="1" applyAlignment="1">
      <alignment vertical="center" textRotation="90"/>
    </xf>
    <xf numFmtId="0" fontId="7" fillId="0" borderId="0" xfId="0" applyFont="1" applyAlignment="1">
      <alignment vertical="center"/>
    </xf>
    <xf numFmtId="0" fontId="4" fillId="0" borderId="0" xfId="0" applyFont="1" applyAlignment="1">
      <alignment horizontal="left" vertical="center" wrapText="1"/>
    </xf>
    <xf numFmtId="165" fontId="4" fillId="0" borderId="2" xfId="0" quotePrefix="1" applyNumberFormat="1" applyFont="1" applyBorder="1" applyAlignment="1">
      <alignment horizontal="left" vertical="center" wrapText="1"/>
    </xf>
    <xf numFmtId="165" fontId="4" fillId="0" borderId="2" xfId="0" quotePrefix="1" applyNumberFormat="1" applyFont="1" applyFill="1" applyBorder="1" applyAlignment="1">
      <alignment horizontal="left" vertical="center" wrapText="1"/>
    </xf>
    <xf numFmtId="0" fontId="4" fillId="0" borderId="0" xfId="0" applyFont="1" applyBorder="1" applyAlignment="1">
      <alignment horizontal="left" vertical="center" wrapText="1"/>
    </xf>
    <xf numFmtId="0" fontId="4" fillId="6" borderId="0" xfId="0" applyFont="1" applyFill="1" applyAlignment="1">
      <alignment horizontal="left" vertical="center" wrapText="1"/>
    </xf>
    <xf numFmtId="165" fontId="8" fillId="0" borderId="2" xfId="0" quotePrefix="1" applyNumberFormat="1" applyFont="1" applyBorder="1" applyAlignment="1">
      <alignment horizontal="left" vertical="center" wrapText="1"/>
    </xf>
    <xf numFmtId="14" fontId="8" fillId="4" borderId="2" xfId="0" applyNumberFormat="1" applyFont="1" applyFill="1" applyBorder="1" applyAlignment="1">
      <alignment horizontal="left" vertical="center" wrapText="1"/>
    </xf>
    <xf numFmtId="165" fontId="4" fillId="0" borderId="0" xfId="0" quotePrefix="1" applyNumberFormat="1" applyFont="1" applyBorder="1" applyAlignment="1">
      <alignment horizontal="left" vertical="center" wrapText="1"/>
    </xf>
    <xf numFmtId="0" fontId="4" fillId="0" borderId="3" xfId="0" applyFont="1" applyBorder="1" applyAlignment="1">
      <alignment horizontal="left" vertical="center" wrapText="1"/>
    </xf>
    <xf numFmtId="14" fontId="4" fillId="4" borderId="5" xfId="0" applyNumberFormat="1" applyFont="1" applyFill="1" applyBorder="1" applyAlignment="1">
      <alignment horizontal="left" vertical="center" wrapText="1"/>
    </xf>
    <xf numFmtId="14" fontId="4" fillId="4" borderId="0" xfId="0" applyNumberFormat="1"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2"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Alignment="1">
      <alignment horizontal="left" vertical="center" wrapText="1"/>
    </xf>
    <xf numFmtId="14" fontId="16" fillId="0" borderId="2" xfId="0" applyNumberFormat="1" applyFont="1" applyFill="1" applyBorder="1" applyAlignment="1">
      <alignment horizontal="left" vertical="top" wrapText="1"/>
    </xf>
    <xf numFmtId="14" fontId="4" fillId="0" borderId="2" xfId="0" applyNumberFormat="1" applyFont="1" applyFill="1" applyBorder="1" applyAlignment="1">
      <alignment horizontal="center" vertical="top" wrapText="1"/>
    </xf>
    <xf numFmtId="14" fontId="4" fillId="0" borderId="2" xfId="0" applyNumberFormat="1" applyFont="1" applyFill="1" applyBorder="1" applyAlignment="1">
      <alignment horizontal="left" vertical="top" wrapText="1"/>
    </xf>
    <xf numFmtId="0" fontId="7" fillId="0" borderId="2" xfId="0" applyFont="1" applyBorder="1" applyAlignment="1">
      <alignment horizontal="center" vertical="center"/>
    </xf>
    <xf numFmtId="14" fontId="4" fillId="0" borderId="2" xfId="0" quotePrefix="1" applyNumberFormat="1" applyFont="1" applyFill="1" applyBorder="1" applyAlignment="1">
      <alignment horizontal="left" vertical="center" wrapText="1"/>
    </xf>
    <xf numFmtId="0" fontId="4" fillId="4" borderId="2" xfId="0" applyNumberFormat="1" applyFont="1" applyFill="1" applyBorder="1" applyAlignment="1">
      <alignment horizontal="left" vertical="center" wrapText="1"/>
    </xf>
    <xf numFmtId="3" fontId="8" fillId="0" borderId="2" xfId="0" quotePrefix="1" applyNumberFormat="1" applyFont="1" applyBorder="1" applyAlignment="1">
      <alignment horizontal="left" vertical="center" wrapText="1"/>
    </xf>
    <xf numFmtId="14" fontId="4" fillId="0" borderId="2" xfId="0" applyNumberFormat="1" applyFont="1" applyBorder="1" applyAlignment="1">
      <alignment horizontal="left" vertical="center" wrapText="1"/>
    </xf>
    <xf numFmtId="3" fontId="4" fillId="0" borderId="0" xfId="0" applyNumberFormat="1" applyFont="1" applyAlignment="1">
      <alignment horizontal="left" vertical="center"/>
    </xf>
    <xf numFmtId="0" fontId="7" fillId="0" borderId="2" xfId="0" applyFont="1" applyBorder="1" applyAlignment="1">
      <alignment vertical="center"/>
    </xf>
    <xf numFmtId="0" fontId="7" fillId="0" borderId="2" xfId="0" applyFont="1" applyBorder="1" applyAlignment="1">
      <alignment horizontal="center" vertical="center" wrapText="1"/>
    </xf>
    <xf numFmtId="3" fontId="7" fillId="0" borderId="2" xfId="0" applyNumberFormat="1" applyFont="1" applyBorder="1" applyAlignment="1">
      <alignment horizontal="center" vertical="center" wrapText="1"/>
    </xf>
    <xf numFmtId="3" fontId="7" fillId="0" borderId="2" xfId="0" applyNumberFormat="1" applyFont="1" applyBorder="1" applyAlignment="1">
      <alignment horizontal="center" vertical="center"/>
    </xf>
    <xf numFmtId="3" fontId="4" fillId="6" borderId="0" xfId="0" applyNumberFormat="1" applyFont="1" applyFill="1" applyAlignment="1">
      <alignment horizontal="left" vertical="center"/>
    </xf>
    <xf numFmtId="3" fontId="4" fillId="0" borderId="2" xfId="0" quotePrefix="1" applyNumberFormat="1" applyFont="1" applyBorder="1" applyAlignment="1">
      <alignment horizontal="left" vertical="center" wrapText="1"/>
    </xf>
    <xf numFmtId="3" fontId="4" fillId="0" borderId="2" xfId="0" quotePrefix="1" applyNumberFormat="1" applyFont="1" applyFill="1" applyBorder="1" applyAlignment="1">
      <alignment horizontal="left" vertical="center" wrapText="1"/>
    </xf>
    <xf numFmtId="3" fontId="4" fillId="0" borderId="0" xfId="0" applyNumberFormat="1" applyFont="1" applyBorder="1" applyAlignment="1">
      <alignment horizontal="left" vertical="center"/>
    </xf>
    <xf numFmtId="3" fontId="4" fillId="0" borderId="2" xfId="0" applyNumberFormat="1" applyFont="1" applyFill="1" applyBorder="1" applyAlignment="1">
      <alignment horizontal="left" vertical="center" wrapText="1"/>
    </xf>
    <xf numFmtId="3" fontId="4" fillId="0" borderId="2" xfId="0" quotePrefix="1" applyNumberFormat="1" applyFont="1" applyBorder="1" applyAlignment="1">
      <alignment horizontal="left" vertical="center"/>
    </xf>
    <xf numFmtId="0" fontId="9" fillId="5" borderId="0" xfId="0" applyFont="1" applyFill="1" applyAlignment="1">
      <alignment horizontal="left" vertical="center"/>
    </xf>
    <xf numFmtId="3" fontId="8" fillId="5" borderId="0" xfId="0" applyNumberFormat="1" applyFont="1" applyFill="1" applyAlignment="1">
      <alignment horizontal="left" vertical="center"/>
    </xf>
    <xf numFmtId="3" fontId="8" fillId="4" borderId="2" xfId="0" applyNumberFormat="1" applyFont="1" applyFill="1" applyBorder="1" applyAlignment="1">
      <alignment horizontal="left" vertical="center" wrapText="1"/>
    </xf>
    <xf numFmtId="3" fontId="8" fillId="0" borderId="2" xfId="0" quotePrefix="1" applyNumberFormat="1" applyFont="1" applyBorder="1" applyAlignment="1">
      <alignment horizontal="left" vertical="center"/>
    </xf>
    <xf numFmtId="0" fontId="7" fillId="4" borderId="0" xfId="0" applyFont="1" applyFill="1" applyAlignment="1">
      <alignment horizontal="left" vertical="center"/>
    </xf>
    <xf numFmtId="3" fontId="4" fillId="4" borderId="0" xfId="0" applyNumberFormat="1" applyFont="1" applyFill="1" applyAlignment="1">
      <alignment horizontal="left" vertical="center"/>
    </xf>
    <xf numFmtId="3" fontId="4" fillId="4" borderId="2" xfId="0" applyNumberFormat="1" applyFont="1" applyFill="1" applyBorder="1" applyAlignment="1">
      <alignment horizontal="left" vertical="center" wrapText="1"/>
    </xf>
    <xf numFmtId="3" fontId="4" fillId="4" borderId="2" xfId="0" applyNumberFormat="1" applyFont="1" applyFill="1" applyBorder="1" applyAlignment="1">
      <alignment horizontal="left" vertical="center"/>
    </xf>
    <xf numFmtId="3" fontId="4" fillId="4" borderId="0" xfId="0" applyNumberFormat="1" applyFont="1" applyFill="1" applyBorder="1" applyAlignment="1">
      <alignment horizontal="left" vertical="center"/>
    </xf>
    <xf numFmtId="3" fontId="4" fillId="0" borderId="2" xfId="0" applyNumberFormat="1" applyFont="1" applyFill="1" applyBorder="1" applyAlignment="1">
      <alignment horizontal="left" vertical="center"/>
    </xf>
    <xf numFmtId="3" fontId="4" fillId="0" borderId="3" xfId="0" applyNumberFormat="1" applyFont="1" applyBorder="1" applyAlignment="1">
      <alignment horizontal="left" vertical="center"/>
    </xf>
    <xf numFmtId="0" fontId="7" fillId="0" borderId="0" xfId="0" applyFont="1" applyBorder="1" applyAlignment="1">
      <alignment vertical="center" wrapText="1"/>
    </xf>
    <xf numFmtId="3" fontId="4" fillId="4" borderId="5" xfId="0" applyNumberFormat="1" applyFont="1" applyFill="1" applyBorder="1" applyAlignment="1">
      <alignment horizontal="left" vertical="center" wrapText="1"/>
    </xf>
    <xf numFmtId="3" fontId="4" fillId="4" borderId="5" xfId="0" applyNumberFormat="1" applyFont="1" applyFill="1" applyBorder="1" applyAlignment="1">
      <alignment horizontal="left" vertical="center"/>
    </xf>
    <xf numFmtId="3" fontId="4" fillId="0" borderId="2" xfId="0" applyNumberFormat="1" applyFont="1" applyBorder="1" applyAlignment="1">
      <alignment horizontal="left" vertical="center"/>
    </xf>
    <xf numFmtId="3" fontId="4" fillId="0" borderId="2" xfId="0" applyNumberFormat="1" applyFont="1" applyFill="1" applyBorder="1" applyAlignment="1">
      <alignment horizontal="left" vertical="top" wrapText="1"/>
    </xf>
    <xf numFmtId="3" fontId="4" fillId="0" borderId="2" xfId="0" applyNumberFormat="1" applyFont="1" applyBorder="1" applyAlignment="1">
      <alignment horizontal="left" vertical="center" wrapText="1"/>
    </xf>
    <xf numFmtId="0" fontId="7" fillId="0" borderId="0" xfId="0" applyFont="1" applyBorder="1" applyAlignment="1">
      <alignment vertical="center"/>
    </xf>
    <xf numFmtId="0" fontId="9" fillId="0" borderId="0" xfId="0" applyFont="1" applyBorder="1" applyAlignment="1">
      <alignment vertical="center" wrapText="1"/>
    </xf>
    <xf numFmtId="3" fontId="8" fillId="0" borderId="0" xfId="0" applyNumberFormat="1" applyFont="1" applyBorder="1" applyAlignment="1">
      <alignment horizontal="left" vertical="center"/>
    </xf>
    <xf numFmtId="3" fontId="8" fillId="0" borderId="2" xfId="0" applyNumberFormat="1" applyFont="1" applyBorder="1" applyAlignment="1">
      <alignment horizontal="left" vertical="center"/>
    </xf>
    <xf numFmtId="3" fontId="8" fillId="0" borderId="0" xfId="0" applyNumberFormat="1" applyFont="1" applyAlignment="1">
      <alignment horizontal="left" vertical="center"/>
    </xf>
    <xf numFmtId="14" fontId="12" fillId="0" borderId="2" xfId="0" applyNumberFormat="1" applyFont="1" applyFill="1" applyBorder="1" applyAlignment="1">
      <alignment horizontal="left" vertical="top" wrapText="1"/>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8" fillId="3" borderId="0" xfId="0" applyFont="1" applyFill="1" applyAlignment="1">
      <alignment horizontal="left" vertical="center" wrapText="1"/>
    </xf>
    <xf numFmtId="0" fontId="8" fillId="3" borderId="0" xfId="0" applyFont="1" applyFill="1" applyAlignment="1">
      <alignment horizontal="left" vertical="center"/>
    </xf>
    <xf numFmtId="0" fontId="8" fillId="2" borderId="0" xfId="0" applyFont="1" applyFill="1" applyAlignment="1">
      <alignment horizontal="left" vertical="center" wrapText="1"/>
    </xf>
    <xf numFmtId="0" fontId="8" fillId="2" borderId="0" xfId="0" applyFont="1" applyFill="1" applyAlignment="1">
      <alignment horizontal="left" vertical="center"/>
    </xf>
    <xf numFmtId="0" fontId="4" fillId="3" borderId="0" xfId="0" applyFont="1" applyFill="1" applyAlignment="1">
      <alignment horizontal="left" vertical="center" wrapText="1"/>
    </xf>
    <xf numFmtId="0" fontId="4" fillId="3" borderId="0" xfId="0" applyFont="1" applyFill="1" applyAlignment="1">
      <alignment horizontal="left" vertical="center"/>
    </xf>
    <xf numFmtId="0" fontId="7" fillId="6" borderId="0" xfId="0" applyFont="1" applyFill="1" applyAlignment="1">
      <alignment horizontal="left" vertical="center" wrapText="1"/>
    </xf>
    <xf numFmtId="0" fontId="4" fillId="0" borderId="11" xfId="0" applyFont="1" applyBorder="1" applyAlignment="1">
      <alignment horizontal="left" vertical="center" wrapText="1"/>
    </xf>
    <xf numFmtId="0" fontId="4" fillId="6" borderId="12" xfId="0" applyFont="1" applyFill="1" applyBorder="1" applyAlignment="1">
      <alignment vertical="center"/>
    </xf>
    <xf numFmtId="14" fontId="3" fillId="0" borderId="2" xfId="0" applyNumberFormat="1" applyFont="1" applyFill="1" applyBorder="1" applyAlignment="1">
      <alignment horizontal="left" vertical="center" wrapText="1"/>
    </xf>
  </cellXfs>
  <cellStyles count="5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Input 2" xfId="522" xr:uid="{00000000-0005-0000-0000-000009020000}"/>
    <cellStyle name="Normal" xfId="0" builtinId="0"/>
    <cellStyle name="Normal 2" xfId="235" xr:uid="{00000000-0005-0000-0000-00000B020000}"/>
  </cellStyles>
  <dxfs count="0"/>
  <tableStyles count="0" defaultTableStyle="TableStyleMedium9" defaultPivotStyle="PivotStyleMedium4"/>
  <colors>
    <mruColors>
      <color rgb="FF6EF52B"/>
      <color rgb="FFCCFF99"/>
      <color rgb="FFE9FACA"/>
      <color rgb="FFDDF7AF"/>
      <color rgb="FFCAFACA"/>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137"/>
  <sheetViews>
    <sheetView showGridLines="0" tabSelected="1" topLeftCell="B1" zoomScale="85" zoomScaleNormal="85" zoomScalePageLayoutView="75" workbookViewId="0">
      <pane xSplit="1" topLeftCell="C1" activePane="topRight" state="frozen"/>
      <selection activeCell="B1" sqref="B1"/>
      <selection pane="topRight" activeCell="B91" sqref="B91"/>
    </sheetView>
  </sheetViews>
  <sheetFormatPr defaultColWidth="11.25" defaultRowHeight="13" x14ac:dyDescent="0.35"/>
  <cols>
    <col min="1" max="1" width="3.75" style="90" customWidth="1"/>
    <col min="2" max="2" width="70.25" style="90" customWidth="1"/>
    <col min="3" max="3" width="11.25" style="93" customWidth="1"/>
    <col min="4" max="4" width="18.25" style="93" customWidth="1"/>
    <col min="5" max="6" width="11.25" style="94" hidden="1" customWidth="1"/>
    <col min="7" max="7" width="14" style="94" customWidth="1"/>
    <col min="8" max="8" width="24.33203125" style="156" customWidth="1"/>
    <col min="9" max="9" width="40.58203125" style="95" customWidth="1"/>
    <col min="10" max="12" width="16.08203125" style="197" customWidth="1"/>
    <col min="13" max="13" width="23.08203125" style="95" customWidth="1"/>
    <col min="14" max="14" width="7.75" style="94" customWidth="1"/>
    <col min="15" max="15" width="21.75" style="96" customWidth="1"/>
    <col min="16" max="39" width="2.75" style="90" customWidth="1"/>
    <col min="40" max="40" width="11.25" style="90" customWidth="1"/>
    <col min="41" max="16384" width="11.25" style="90"/>
  </cols>
  <sheetData>
    <row r="1" spans="1:39" s="15" customFormat="1" ht="15.5" x14ac:dyDescent="0.35">
      <c r="A1" s="1" t="s">
        <v>155</v>
      </c>
      <c r="B1" s="208"/>
      <c r="C1" s="208"/>
      <c r="D1" s="208"/>
      <c r="E1" s="208"/>
      <c r="F1" s="208"/>
      <c r="G1" s="208"/>
      <c r="H1" s="208"/>
      <c r="I1" s="208"/>
      <c r="J1" s="165"/>
      <c r="K1" s="165"/>
      <c r="L1" s="165"/>
      <c r="M1" s="30"/>
      <c r="N1" s="39"/>
      <c r="O1" s="66"/>
    </row>
    <row r="2" spans="1:39" s="141" customFormat="1" ht="26" x14ac:dyDescent="0.35">
      <c r="A2" s="166"/>
      <c r="B2" s="166" t="s">
        <v>32</v>
      </c>
      <c r="C2" s="167">
        <v>2019</v>
      </c>
      <c r="D2" s="167">
        <v>2020</v>
      </c>
      <c r="E2" s="160" t="s">
        <v>13</v>
      </c>
      <c r="F2" s="160" t="s">
        <v>14</v>
      </c>
      <c r="G2" s="160" t="s">
        <v>148</v>
      </c>
      <c r="H2" s="167" t="s">
        <v>268</v>
      </c>
      <c r="I2" s="160" t="s">
        <v>77</v>
      </c>
      <c r="J2" s="168" t="s">
        <v>209</v>
      </c>
      <c r="K2" s="169" t="s">
        <v>207</v>
      </c>
      <c r="L2" s="169" t="s">
        <v>208</v>
      </c>
      <c r="M2" s="160" t="s">
        <v>15</v>
      </c>
      <c r="N2" s="160" t="s">
        <v>0</v>
      </c>
      <c r="O2" s="167" t="s">
        <v>150</v>
      </c>
      <c r="P2" s="140" t="s">
        <v>2</v>
      </c>
      <c r="Q2" s="140" t="s">
        <v>3</v>
      </c>
      <c r="R2" s="140" t="s">
        <v>4</v>
      </c>
      <c r="S2" s="140" t="s">
        <v>5</v>
      </c>
      <c r="T2" s="140" t="s">
        <v>6</v>
      </c>
      <c r="U2" s="140" t="s">
        <v>7</v>
      </c>
      <c r="V2" s="140" t="s">
        <v>8</v>
      </c>
      <c r="W2" s="140" t="s">
        <v>9</v>
      </c>
      <c r="X2" s="140" t="s">
        <v>10</v>
      </c>
      <c r="Y2" s="140" t="s">
        <v>11</v>
      </c>
      <c r="Z2" s="140" t="s">
        <v>12</v>
      </c>
      <c r="AA2" s="140" t="s">
        <v>1</v>
      </c>
      <c r="AB2" s="140" t="s">
        <v>2</v>
      </c>
      <c r="AC2" s="140" t="s">
        <v>3</v>
      </c>
      <c r="AD2" s="140" t="s">
        <v>4</v>
      </c>
      <c r="AE2" s="140" t="s">
        <v>5</v>
      </c>
      <c r="AF2" s="140" t="s">
        <v>6</v>
      </c>
      <c r="AG2" s="140" t="s">
        <v>7</v>
      </c>
      <c r="AH2" s="140" t="s">
        <v>8</v>
      </c>
      <c r="AI2" s="140" t="s">
        <v>9</v>
      </c>
      <c r="AJ2" s="140" t="s">
        <v>10</v>
      </c>
      <c r="AK2" s="140" t="s">
        <v>11</v>
      </c>
      <c r="AL2" s="140" t="s">
        <v>12</v>
      </c>
      <c r="AM2" s="140" t="s">
        <v>1</v>
      </c>
    </row>
    <row r="3" spans="1:39" s="15" customFormat="1" x14ac:dyDescent="0.35">
      <c r="A3" s="35" t="s">
        <v>26</v>
      </c>
      <c r="B3" s="209"/>
      <c r="C3" s="209"/>
      <c r="D3" s="209"/>
      <c r="E3" s="209"/>
      <c r="F3" s="209"/>
      <c r="G3" s="209"/>
      <c r="H3" s="209"/>
      <c r="I3" s="209"/>
      <c r="J3" s="209"/>
      <c r="K3" s="209"/>
      <c r="L3" s="209"/>
      <c r="M3" s="209"/>
      <c r="N3" s="44"/>
      <c r="O3" s="67"/>
      <c r="P3" s="123"/>
      <c r="Q3" s="123"/>
      <c r="R3" s="123"/>
      <c r="S3" s="123"/>
      <c r="T3" s="123"/>
      <c r="U3" s="123"/>
      <c r="V3" s="123"/>
      <c r="W3" s="123"/>
      <c r="X3" s="123"/>
      <c r="Y3" s="123"/>
      <c r="Z3" s="123"/>
      <c r="AA3" s="123"/>
      <c r="AB3" s="123"/>
      <c r="AC3" s="123"/>
      <c r="AD3" s="123"/>
      <c r="AE3" s="123"/>
      <c r="AF3" s="123"/>
      <c r="AG3" s="123"/>
      <c r="AH3" s="123"/>
      <c r="AI3" s="123"/>
      <c r="AJ3" s="123"/>
      <c r="AK3" s="123"/>
      <c r="AL3" s="123"/>
      <c r="AM3" s="123"/>
    </row>
    <row r="4" spans="1:39" s="15" customFormat="1" x14ac:dyDescent="0.35">
      <c r="A4" s="199" t="s">
        <v>53</v>
      </c>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row>
    <row r="5" spans="1:39" s="15" customFormat="1" ht="110.15" customHeight="1" x14ac:dyDescent="0.35">
      <c r="A5" s="9"/>
      <c r="B5" s="7" t="s">
        <v>231</v>
      </c>
      <c r="C5" s="74" t="s">
        <v>143</v>
      </c>
      <c r="D5" s="74" t="s">
        <v>144</v>
      </c>
      <c r="E5" s="41">
        <v>42736</v>
      </c>
      <c r="F5" s="48" t="s">
        <v>52</v>
      </c>
      <c r="G5" s="48" t="s">
        <v>149</v>
      </c>
      <c r="H5" s="143" t="s">
        <v>244</v>
      </c>
      <c r="I5" s="143" t="s">
        <v>200</v>
      </c>
      <c r="J5" s="171">
        <v>0</v>
      </c>
      <c r="K5" s="171">
        <v>0</v>
      </c>
      <c r="L5" s="171">
        <f>J5-K5</f>
        <v>0</v>
      </c>
      <c r="M5" s="28" t="s">
        <v>135</v>
      </c>
      <c r="N5" s="62" t="s">
        <v>74</v>
      </c>
      <c r="O5" s="124"/>
      <c r="P5" s="64"/>
      <c r="Q5" s="9"/>
      <c r="R5" s="9"/>
      <c r="S5" s="9"/>
      <c r="T5" s="9"/>
      <c r="U5" s="9"/>
      <c r="V5" s="9"/>
      <c r="W5" s="9"/>
      <c r="X5" s="9"/>
      <c r="Y5" s="9"/>
      <c r="Z5" s="9"/>
      <c r="AA5" s="9"/>
      <c r="AB5" s="9"/>
      <c r="AC5" s="9"/>
      <c r="AD5" s="9"/>
      <c r="AE5" s="9"/>
      <c r="AF5" s="9"/>
      <c r="AG5" s="9"/>
      <c r="AH5" s="9"/>
      <c r="AI5" s="9"/>
      <c r="AJ5" s="9"/>
      <c r="AK5" s="9"/>
      <c r="AL5" s="9"/>
      <c r="AM5" s="9"/>
    </row>
    <row r="6" spans="1:39" s="15" customFormat="1" ht="117" x14ac:dyDescent="0.35">
      <c r="A6" s="9"/>
      <c r="B6" s="7" t="s">
        <v>138</v>
      </c>
      <c r="C6" s="74" t="s">
        <v>143</v>
      </c>
      <c r="D6" s="74" t="s">
        <v>144</v>
      </c>
      <c r="E6" s="41">
        <v>42736</v>
      </c>
      <c r="F6" s="48" t="s">
        <v>52</v>
      </c>
      <c r="G6" s="48" t="s">
        <v>149</v>
      </c>
      <c r="H6" s="143" t="s">
        <v>245</v>
      </c>
      <c r="I6" s="143" t="s">
        <v>200</v>
      </c>
      <c r="J6" s="171">
        <v>0</v>
      </c>
      <c r="K6" s="171">
        <v>0</v>
      </c>
      <c r="L6" s="171">
        <f t="shared" ref="L6:L7" si="0">J6-K6</f>
        <v>0</v>
      </c>
      <c r="M6" s="28" t="s">
        <v>135</v>
      </c>
      <c r="N6" s="62" t="s">
        <v>74</v>
      </c>
      <c r="O6" s="125"/>
      <c r="P6" s="64"/>
      <c r="Q6" s="9"/>
      <c r="R6" s="9"/>
      <c r="S6" s="9"/>
      <c r="T6" s="9"/>
      <c r="U6" s="9"/>
      <c r="V6" s="9"/>
      <c r="W6" s="9"/>
      <c r="X6" s="9"/>
      <c r="Y6" s="9"/>
      <c r="Z6" s="9"/>
      <c r="AA6" s="9"/>
      <c r="AB6" s="9"/>
      <c r="AC6" s="9"/>
      <c r="AD6" s="9"/>
      <c r="AE6" s="9"/>
      <c r="AF6" s="9"/>
      <c r="AG6" s="9"/>
      <c r="AH6" s="9"/>
      <c r="AI6" s="9"/>
      <c r="AJ6" s="9"/>
      <c r="AK6" s="9"/>
      <c r="AL6" s="9"/>
      <c r="AM6" s="9"/>
    </row>
    <row r="7" spans="1:39" s="15" customFormat="1" ht="52" x14ac:dyDescent="0.35">
      <c r="A7" s="9"/>
      <c r="B7" s="7" t="s">
        <v>45</v>
      </c>
      <c r="C7" s="74" t="s">
        <v>143</v>
      </c>
      <c r="D7" s="74" t="s">
        <v>144</v>
      </c>
      <c r="E7" s="41">
        <v>42736</v>
      </c>
      <c r="F7" s="48" t="s">
        <v>52</v>
      </c>
      <c r="G7" s="48" t="s">
        <v>149</v>
      </c>
      <c r="H7" s="143" t="s">
        <v>216</v>
      </c>
      <c r="I7" s="143" t="s">
        <v>156</v>
      </c>
      <c r="J7" s="171">
        <v>0</v>
      </c>
      <c r="K7" s="171">
        <v>0</v>
      </c>
      <c r="L7" s="171">
        <f t="shared" si="0"/>
        <v>0</v>
      </c>
      <c r="M7" s="28" t="s">
        <v>123</v>
      </c>
      <c r="N7" s="62" t="s">
        <v>74</v>
      </c>
      <c r="O7" s="83" t="s">
        <v>139</v>
      </c>
      <c r="P7" s="64"/>
      <c r="Q7" s="9"/>
      <c r="R7" s="9"/>
      <c r="S7" s="9"/>
      <c r="T7" s="9"/>
      <c r="U7" s="9"/>
      <c r="V7" s="9"/>
      <c r="W7" s="9"/>
      <c r="X7" s="9"/>
      <c r="Y7" s="9"/>
      <c r="Z7" s="9"/>
      <c r="AA7" s="9"/>
      <c r="AB7" s="9"/>
      <c r="AC7" s="9"/>
      <c r="AD7" s="9"/>
      <c r="AE7" s="9"/>
      <c r="AF7" s="9"/>
      <c r="AG7" s="9"/>
      <c r="AH7" s="9"/>
      <c r="AI7" s="9"/>
      <c r="AJ7" s="9"/>
      <c r="AK7" s="9"/>
      <c r="AL7" s="9"/>
      <c r="AM7" s="9"/>
    </row>
    <row r="8" spans="1:39" s="56" customFormat="1" ht="52" x14ac:dyDescent="0.35">
      <c r="A8" s="9"/>
      <c r="B8" s="4" t="s">
        <v>217</v>
      </c>
      <c r="C8" s="74" t="s">
        <v>143</v>
      </c>
      <c r="D8" s="76" t="s">
        <v>125</v>
      </c>
      <c r="E8" s="55">
        <v>43101</v>
      </c>
      <c r="F8" s="132" t="s">
        <v>52</v>
      </c>
      <c r="G8" s="132" t="s">
        <v>149</v>
      </c>
      <c r="H8" s="144" t="s">
        <v>218</v>
      </c>
      <c r="I8" s="144" t="s">
        <v>151</v>
      </c>
      <c r="J8" s="172">
        <v>0</v>
      </c>
      <c r="K8" s="172">
        <v>0</v>
      </c>
      <c r="L8" s="171">
        <f t="shared" ref="L8:L9" si="1">J8-K8</f>
        <v>0</v>
      </c>
      <c r="M8" s="129" t="s">
        <v>137</v>
      </c>
      <c r="N8" s="63" t="s">
        <v>74</v>
      </c>
      <c r="O8" s="133" t="s">
        <v>142</v>
      </c>
      <c r="P8" s="65"/>
      <c r="Q8" s="54"/>
      <c r="R8" s="54"/>
      <c r="S8" s="54"/>
      <c r="T8" s="54"/>
      <c r="U8" s="54"/>
      <c r="V8" s="54"/>
      <c r="W8" s="54"/>
      <c r="X8" s="54"/>
      <c r="Y8" s="54"/>
      <c r="Z8" s="54"/>
      <c r="AA8" s="54"/>
      <c r="AB8" s="54"/>
      <c r="AC8" s="54"/>
      <c r="AD8" s="54"/>
      <c r="AE8" s="54"/>
      <c r="AF8" s="54"/>
      <c r="AG8" s="54"/>
      <c r="AH8" s="54"/>
      <c r="AI8" s="54"/>
      <c r="AJ8" s="54"/>
      <c r="AK8" s="54"/>
      <c r="AL8" s="54"/>
      <c r="AM8" s="54"/>
    </row>
    <row r="9" spans="1:39" s="56" customFormat="1" ht="26" x14ac:dyDescent="0.35">
      <c r="A9" s="9"/>
      <c r="B9" s="4" t="s">
        <v>271</v>
      </c>
      <c r="C9" s="74" t="s">
        <v>143</v>
      </c>
      <c r="D9" s="74" t="s">
        <v>144</v>
      </c>
      <c r="E9" s="41">
        <v>42736</v>
      </c>
      <c r="F9" s="48" t="s">
        <v>52</v>
      </c>
      <c r="G9" s="48" t="s">
        <v>149</v>
      </c>
      <c r="H9" s="144" t="s">
        <v>242</v>
      </c>
      <c r="I9" s="144" t="s">
        <v>243</v>
      </c>
      <c r="J9" s="172">
        <v>900000</v>
      </c>
      <c r="K9" s="172">
        <v>0</v>
      </c>
      <c r="L9" s="171">
        <f t="shared" si="1"/>
        <v>900000</v>
      </c>
      <c r="M9" s="129" t="s">
        <v>270</v>
      </c>
      <c r="N9" s="63"/>
      <c r="O9" s="133"/>
      <c r="P9" s="65"/>
      <c r="Q9" s="54"/>
      <c r="R9" s="54"/>
      <c r="S9" s="54"/>
      <c r="T9" s="54"/>
      <c r="U9" s="54"/>
      <c r="V9" s="54"/>
      <c r="W9" s="54"/>
      <c r="X9" s="54"/>
      <c r="Y9" s="54"/>
      <c r="Z9" s="54"/>
      <c r="AA9" s="54"/>
      <c r="AB9" s="54"/>
      <c r="AC9" s="54"/>
      <c r="AD9" s="54"/>
      <c r="AE9" s="54"/>
      <c r="AF9" s="54"/>
      <c r="AG9" s="54"/>
      <c r="AH9" s="54"/>
      <c r="AI9" s="54"/>
      <c r="AJ9" s="54"/>
      <c r="AK9" s="54"/>
      <c r="AL9" s="54"/>
      <c r="AM9" s="54"/>
    </row>
    <row r="10" spans="1:39" s="15" customFormat="1" x14ac:dyDescent="0.35">
      <c r="C10" s="47"/>
      <c r="D10" s="47"/>
      <c r="E10" s="42"/>
      <c r="F10" s="42"/>
      <c r="G10" s="42"/>
      <c r="H10" s="145"/>
      <c r="I10" s="29"/>
      <c r="J10" s="173"/>
      <c r="K10" s="173"/>
      <c r="L10" s="173"/>
      <c r="M10" s="29"/>
      <c r="N10" s="42"/>
      <c r="O10" s="3"/>
      <c r="P10" s="6"/>
      <c r="Q10" s="6"/>
      <c r="R10" s="6"/>
      <c r="S10" s="6"/>
      <c r="T10" s="6"/>
      <c r="U10" s="6"/>
      <c r="V10" s="6"/>
      <c r="W10" s="6"/>
      <c r="X10" s="6"/>
      <c r="Y10" s="6"/>
      <c r="Z10" s="6"/>
      <c r="AA10" s="6"/>
      <c r="AB10" s="6"/>
      <c r="AC10" s="6"/>
      <c r="AD10" s="6"/>
      <c r="AE10" s="6"/>
      <c r="AF10" s="6"/>
      <c r="AG10" s="6"/>
      <c r="AH10" s="6"/>
      <c r="AI10" s="6"/>
      <c r="AJ10" s="6"/>
      <c r="AK10" s="6"/>
      <c r="AL10" s="6"/>
      <c r="AM10" s="6"/>
    </row>
    <row r="11" spans="1:39" s="15" customFormat="1" x14ac:dyDescent="0.35">
      <c r="A11" s="199" t="s">
        <v>16</v>
      </c>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row>
    <row r="12" spans="1:39" s="56" customFormat="1" ht="26" x14ac:dyDescent="0.35">
      <c r="A12" s="57"/>
      <c r="B12" s="58" t="s">
        <v>27</v>
      </c>
      <c r="C12" s="74" t="s">
        <v>143</v>
      </c>
      <c r="D12" s="76" t="s">
        <v>125</v>
      </c>
      <c r="E12" s="55">
        <v>42736</v>
      </c>
      <c r="F12" s="59">
        <v>43100</v>
      </c>
      <c r="G12" s="48" t="s">
        <v>170</v>
      </c>
      <c r="H12" s="143" t="s">
        <v>219</v>
      </c>
      <c r="I12" s="161" t="s">
        <v>152</v>
      </c>
      <c r="J12" s="174">
        <v>0</v>
      </c>
      <c r="K12" s="174">
        <v>0</v>
      </c>
      <c r="L12" s="171">
        <f t="shared" ref="L12:L14" si="2">J12-K12</f>
        <v>0</v>
      </c>
      <c r="M12" s="129" t="s">
        <v>121</v>
      </c>
      <c r="N12" s="63" t="s">
        <v>75</v>
      </c>
      <c r="O12" s="84"/>
      <c r="P12" s="70"/>
      <c r="Q12" s="61"/>
      <c r="R12" s="61"/>
      <c r="S12" s="61"/>
      <c r="T12" s="61"/>
      <c r="U12" s="61"/>
      <c r="V12" s="61"/>
      <c r="W12" s="61"/>
      <c r="X12" s="61"/>
      <c r="Y12" s="61"/>
      <c r="Z12" s="61"/>
      <c r="AA12" s="61"/>
      <c r="AB12" s="61"/>
      <c r="AC12" s="61"/>
      <c r="AD12" s="61"/>
      <c r="AE12" s="61"/>
      <c r="AF12" s="61"/>
      <c r="AG12" s="61"/>
      <c r="AH12" s="61"/>
      <c r="AI12" s="61"/>
      <c r="AJ12" s="61"/>
      <c r="AK12" s="61"/>
      <c r="AL12" s="61"/>
      <c r="AM12" s="61"/>
    </row>
    <row r="13" spans="1:39" s="56" customFormat="1" ht="26" x14ac:dyDescent="0.35">
      <c r="A13" s="57"/>
      <c r="B13" s="58" t="s">
        <v>56</v>
      </c>
      <c r="C13" s="74" t="s">
        <v>143</v>
      </c>
      <c r="D13" s="76" t="s">
        <v>125</v>
      </c>
      <c r="E13" s="55">
        <v>42736</v>
      </c>
      <c r="F13" s="59">
        <v>43100</v>
      </c>
      <c r="G13" s="48" t="s">
        <v>149</v>
      </c>
      <c r="H13" s="91" t="s">
        <v>283</v>
      </c>
      <c r="I13" s="161" t="s">
        <v>269</v>
      </c>
      <c r="J13" s="174">
        <v>0</v>
      </c>
      <c r="K13" s="174">
        <v>0</v>
      </c>
      <c r="L13" s="171">
        <f t="shared" si="2"/>
        <v>0</v>
      </c>
      <c r="M13" s="129" t="s">
        <v>121</v>
      </c>
      <c r="N13" s="63" t="s">
        <v>75</v>
      </c>
      <c r="O13" s="84"/>
      <c r="P13" s="70"/>
      <c r="Q13" s="61"/>
      <c r="R13" s="61"/>
      <c r="S13" s="61"/>
      <c r="T13" s="61"/>
      <c r="U13" s="61"/>
      <c r="V13" s="61"/>
      <c r="W13" s="61"/>
      <c r="X13" s="61"/>
      <c r="Y13" s="61"/>
      <c r="Z13" s="61"/>
      <c r="AA13" s="61"/>
      <c r="AB13" s="61"/>
      <c r="AC13" s="61"/>
      <c r="AD13" s="61"/>
      <c r="AE13" s="61"/>
      <c r="AF13" s="61"/>
      <c r="AG13" s="61"/>
      <c r="AH13" s="61"/>
      <c r="AI13" s="61"/>
      <c r="AJ13" s="61"/>
      <c r="AK13" s="61"/>
      <c r="AL13" s="61"/>
      <c r="AM13" s="61"/>
    </row>
    <row r="14" spans="1:39" s="56" customFormat="1" ht="26" x14ac:dyDescent="0.35">
      <c r="A14" s="130"/>
      <c r="B14" s="4" t="s">
        <v>136</v>
      </c>
      <c r="C14" s="74" t="s">
        <v>143</v>
      </c>
      <c r="D14" s="76" t="s">
        <v>125</v>
      </c>
      <c r="E14" s="55">
        <v>42736</v>
      </c>
      <c r="F14" s="59">
        <v>43100</v>
      </c>
      <c r="G14" s="48" t="s">
        <v>149</v>
      </c>
      <c r="H14" s="91" t="s">
        <v>220</v>
      </c>
      <c r="I14" s="161" t="s">
        <v>153</v>
      </c>
      <c r="J14" s="174">
        <v>0</v>
      </c>
      <c r="K14" s="174">
        <v>0</v>
      </c>
      <c r="L14" s="171">
        <f t="shared" si="2"/>
        <v>0</v>
      </c>
      <c r="M14" s="129" t="s">
        <v>121</v>
      </c>
      <c r="N14" s="63" t="s">
        <v>75</v>
      </c>
      <c r="O14" s="85"/>
      <c r="P14" s="65"/>
      <c r="Q14" s="54"/>
      <c r="R14" s="54"/>
      <c r="S14" s="54"/>
      <c r="T14" s="54"/>
      <c r="U14" s="54"/>
      <c r="V14" s="54"/>
      <c r="W14" s="54"/>
      <c r="X14" s="54"/>
      <c r="Y14" s="54"/>
      <c r="Z14" s="54"/>
      <c r="AA14" s="54"/>
      <c r="AB14" s="54"/>
      <c r="AC14" s="54"/>
      <c r="AD14" s="54"/>
      <c r="AE14" s="54"/>
      <c r="AF14" s="54"/>
      <c r="AG14" s="54"/>
      <c r="AH14" s="54"/>
      <c r="AI14" s="54"/>
      <c r="AJ14" s="54"/>
      <c r="AK14" s="54"/>
      <c r="AL14" s="54"/>
      <c r="AM14" s="54"/>
    </row>
    <row r="15" spans="1:39" s="15" customFormat="1" x14ac:dyDescent="0.35">
      <c r="A15" s="35" t="s">
        <v>17</v>
      </c>
      <c r="B15" s="35"/>
      <c r="C15" s="78"/>
      <c r="D15" s="78"/>
      <c r="E15" s="44"/>
      <c r="F15" s="44"/>
      <c r="G15" s="44"/>
      <c r="H15" s="146"/>
      <c r="I15" s="36"/>
      <c r="J15" s="170"/>
      <c r="K15" s="170"/>
      <c r="L15" s="170"/>
      <c r="M15" s="36"/>
      <c r="N15" s="44"/>
      <c r="O15" s="67"/>
      <c r="P15" s="25"/>
      <c r="Q15" s="25"/>
      <c r="R15" s="25"/>
      <c r="S15" s="25"/>
      <c r="T15" s="25"/>
      <c r="U15" s="25"/>
      <c r="V15" s="25"/>
      <c r="W15" s="25"/>
      <c r="X15" s="25"/>
      <c r="Y15" s="25"/>
      <c r="Z15" s="25"/>
      <c r="AA15" s="25"/>
      <c r="AB15" s="25"/>
      <c r="AC15" s="25"/>
      <c r="AD15" s="25"/>
      <c r="AE15" s="25"/>
      <c r="AF15" s="25"/>
      <c r="AG15" s="25"/>
      <c r="AH15" s="25"/>
      <c r="AI15" s="25"/>
      <c r="AJ15" s="25"/>
      <c r="AK15" s="25"/>
      <c r="AL15" s="25"/>
      <c r="AM15" s="25"/>
    </row>
    <row r="16" spans="1:39" s="15" customFormat="1" x14ac:dyDescent="0.35">
      <c r="A16" s="205" t="s">
        <v>18</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row>
    <row r="17" spans="1:39" s="32" customFormat="1" ht="65" x14ac:dyDescent="0.35">
      <c r="A17" s="33"/>
      <c r="B17" s="10" t="s">
        <v>28</v>
      </c>
      <c r="C17" s="74" t="s">
        <v>143</v>
      </c>
      <c r="D17" s="74" t="s">
        <v>144</v>
      </c>
      <c r="E17" s="41">
        <v>42736</v>
      </c>
      <c r="F17" s="48" t="s">
        <v>52</v>
      </c>
      <c r="G17" s="48" t="s">
        <v>149</v>
      </c>
      <c r="H17" s="143" t="s">
        <v>248</v>
      </c>
      <c r="I17" s="143" t="s">
        <v>193</v>
      </c>
      <c r="J17" s="171">
        <f>30000+30000+15000*3+20000</f>
        <v>125000</v>
      </c>
      <c r="K17" s="171">
        <v>105000</v>
      </c>
      <c r="L17" s="171">
        <f t="shared" ref="L17:L19" si="3">J17-K17</f>
        <v>20000</v>
      </c>
      <c r="M17" s="28" t="s">
        <v>123</v>
      </c>
      <c r="N17" s="68" t="s">
        <v>74</v>
      </c>
      <c r="O17" s="86" t="s">
        <v>191</v>
      </c>
      <c r="P17" s="69"/>
      <c r="Q17" s="34"/>
      <c r="R17" s="34"/>
      <c r="S17" s="34"/>
      <c r="T17" s="34"/>
      <c r="U17" s="34"/>
      <c r="V17" s="34"/>
      <c r="W17" s="34"/>
      <c r="X17" s="34"/>
      <c r="Y17" s="34"/>
      <c r="Z17" s="34"/>
      <c r="AA17" s="34"/>
      <c r="AB17" s="34"/>
      <c r="AC17" s="34"/>
      <c r="AD17" s="34"/>
      <c r="AE17" s="34"/>
      <c r="AF17" s="34"/>
      <c r="AG17" s="34"/>
      <c r="AH17" s="34"/>
      <c r="AI17" s="34"/>
      <c r="AJ17" s="34"/>
      <c r="AK17" s="34"/>
      <c r="AL17" s="34"/>
      <c r="AM17" s="34"/>
    </row>
    <row r="18" spans="1:39" s="32" customFormat="1" ht="26" x14ac:dyDescent="0.35">
      <c r="A18" s="33"/>
      <c r="B18" s="126" t="s">
        <v>157</v>
      </c>
      <c r="C18" s="74" t="s">
        <v>143</v>
      </c>
      <c r="D18" s="74" t="s">
        <v>144</v>
      </c>
      <c r="E18" s="41">
        <v>42736</v>
      </c>
      <c r="F18" s="48" t="s">
        <v>52</v>
      </c>
      <c r="G18" s="48" t="s">
        <v>149</v>
      </c>
      <c r="H18" s="143" t="s">
        <v>221</v>
      </c>
      <c r="I18" s="143" t="s">
        <v>158</v>
      </c>
      <c r="J18" s="171">
        <v>0</v>
      </c>
      <c r="K18" s="171">
        <v>0</v>
      </c>
      <c r="L18" s="171">
        <f t="shared" si="3"/>
        <v>0</v>
      </c>
      <c r="M18" s="28" t="s">
        <v>167</v>
      </c>
      <c r="N18" s="68" t="s">
        <v>74</v>
      </c>
      <c r="O18" s="86" t="s">
        <v>139</v>
      </c>
      <c r="P18" s="69"/>
      <c r="Q18" s="34"/>
      <c r="R18" s="34"/>
      <c r="S18" s="34"/>
      <c r="T18" s="34"/>
      <c r="U18" s="34"/>
      <c r="V18" s="34"/>
      <c r="W18" s="34"/>
      <c r="X18" s="34"/>
      <c r="Y18" s="34"/>
      <c r="Z18" s="34"/>
      <c r="AA18" s="34"/>
      <c r="AB18" s="34"/>
      <c r="AC18" s="34"/>
      <c r="AD18" s="34"/>
      <c r="AE18" s="34"/>
      <c r="AF18" s="34"/>
      <c r="AG18" s="34"/>
      <c r="AH18" s="34"/>
      <c r="AI18" s="34"/>
      <c r="AJ18" s="34"/>
      <c r="AK18" s="34"/>
      <c r="AL18" s="34"/>
      <c r="AM18" s="34"/>
    </row>
    <row r="19" spans="1:39" s="32" customFormat="1" ht="39" x14ac:dyDescent="0.35">
      <c r="A19" s="33"/>
      <c r="B19" s="10" t="s">
        <v>192</v>
      </c>
      <c r="C19" s="74" t="s">
        <v>143</v>
      </c>
      <c r="D19" s="75" t="s">
        <v>125</v>
      </c>
      <c r="E19" s="41">
        <v>42736</v>
      </c>
      <c r="F19" s="48" t="s">
        <v>52</v>
      </c>
      <c r="G19" s="48" t="s">
        <v>170</v>
      </c>
      <c r="H19" s="143" t="s">
        <v>222</v>
      </c>
      <c r="I19" s="28" t="s">
        <v>169</v>
      </c>
      <c r="J19" s="175">
        <v>70000</v>
      </c>
      <c r="K19" s="175">
        <v>70000</v>
      </c>
      <c r="L19" s="171">
        <f t="shared" si="3"/>
        <v>0</v>
      </c>
      <c r="M19" s="28" t="s">
        <v>85</v>
      </c>
      <c r="N19" s="68" t="s">
        <v>75</v>
      </c>
      <c r="O19" s="86" t="s">
        <v>168</v>
      </c>
      <c r="P19" s="69"/>
      <c r="Q19" s="34"/>
      <c r="R19" s="34"/>
      <c r="S19" s="34"/>
      <c r="T19" s="34"/>
      <c r="U19" s="34"/>
      <c r="V19" s="34"/>
      <c r="W19" s="34"/>
      <c r="X19" s="34"/>
      <c r="Y19" s="34"/>
      <c r="Z19" s="34"/>
      <c r="AA19" s="34"/>
      <c r="AB19" s="34"/>
      <c r="AC19" s="34"/>
      <c r="AD19" s="34"/>
      <c r="AE19" s="34"/>
      <c r="AF19" s="34"/>
      <c r="AG19" s="34"/>
      <c r="AH19" s="34"/>
      <c r="AI19" s="34"/>
      <c r="AJ19" s="34"/>
      <c r="AK19" s="34"/>
      <c r="AL19" s="34"/>
      <c r="AM19" s="34"/>
    </row>
    <row r="20" spans="1:39" hidden="1" x14ac:dyDescent="0.35">
      <c r="A20" s="201" t="s">
        <v>19</v>
      </c>
      <c r="B20" s="202"/>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row>
    <row r="21" spans="1:39" s="109" customFormat="1" hidden="1" x14ac:dyDescent="0.35">
      <c r="A21" s="105"/>
      <c r="B21" s="176" t="s">
        <v>32</v>
      </c>
      <c r="C21" s="106"/>
      <c r="D21" s="106"/>
      <c r="E21" s="107"/>
      <c r="F21" s="107"/>
      <c r="G21" s="107"/>
      <c r="H21" s="105"/>
      <c r="I21" s="108"/>
      <c r="J21" s="177"/>
      <c r="K21" s="177"/>
      <c r="L21" s="177"/>
      <c r="M21" s="108"/>
      <c r="N21" s="107"/>
      <c r="O21" s="105"/>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row>
    <row r="22" spans="1:39" s="109" customFormat="1" ht="26" hidden="1" x14ac:dyDescent="0.35">
      <c r="A22" s="110">
        <v>1</v>
      </c>
      <c r="B22" s="113" t="s">
        <v>57</v>
      </c>
      <c r="C22" s="114">
        <v>42736</v>
      </c>
      <c r="D22" s="114"/>
      <c r="E22" s="87">
        <v>42736</v>
      </c>
      <c r="F22" s="115">
        <v>43100</v>
      </c>
      <c r="G22" s="115"/>
      <c r="H22" s="148"/>
      <c r="I22" s="148" t="s">
        <v>78</v>
      </c>
      <c r="J22" s="178"/>
      <c r="K22" s="178"/>
      <c r="L22" s="178"/>
      <c r="M22" s="116" t="s">
        <v>103</v>
      </c>
      <c r="N22" s="117" t="s">
        <v>74</v>
      </c>
      <c r="O22" s="105"/>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row>
    <row r="23" spans="1:39" s="109" customFormat="1" ht="26" hidden="1" x14ac:dyDescent="0.35">
      <c r="A23" s="110">
        <v>2</v>
      </c>
      <c r="B23" s="113" t="s">
        <v>29</v>
      </c>
      <c r="C23" s="114">
        <v>42736</v>
      </c>
      <c r="D23" s="114"/>
      <c r="E23" s="87">
        <v>42736</v>
      </c>
      <c r="F23" s="88" t="s">
        <v>52</v>
      </c>
      <c r="G23" s="88"/>
      <c r="H23" s="147"/>
      <c r="I23" s="89" t="s">
        <v>79</v>
      </c>
      <c r="J23" s="179"/>
      <c r="K23" s="179"/>
      <c r="L23" s="179"/>
      <c r="M23" s="89" t="s">
        <v>102</v>
      </c>
      <c r="N23" s="117" t="s">
        <v>74</v>
      </c>
      <c r="O23" s="105"/>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row>
    <row r="24" spans="1:39" s="109" customFormat="1" ht="39" hidden="1" x14ac:dyDescent="0.35">
      <c r="A24" s="110">
        <v>3</v>
      </c>
      <c r="B24" s="113" t="s">
        <v>58</v>
      </c>
      <c r="C24" s="114">
        <v>42736</v>
      </c>
      <c r="D24" s="114"/>
      <c r="E24" s="87">
        <v>42736</v>
      </c>
      <c r="F24" s="88" t="s">
        <v>52</v>
      </c>
      <c r="G24" s="88"/>
      <c r="H24" s="147"/>
      <c r="I24" s="147" t="s">
        <v>80</v>
      </c>
      <c r="J24" s="163"/>
      <c r="K24" s="163"/>
      <c r="L24" s="163"/>
      <c r="M24" s="89" t="s">
        <v>102</v>
      </c>
      <c r="N24" s="117" t="s">
        <v>74</v>
      </c>
      <c r="O24" s="105"/>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row>
    <row r="25" spans="1:39" s="109" customFormat="1" ht="52" hidden="1" x14ac:dyDescent="0.35">
      <c r="A25" s="110">
        <v>4</v>
      </c>
      <c r="B25" s="113" t="s">
        <v>59</v>
      </c>
      <c r="C25" s="114">
        <v>42736</v>
      </c>
      <c r="D25" s="114"/>
      <c r="E25" s="87">
        <v>42736</v>
      </c>
      <c r="F25" s="88" t="s">
        <v>52</v>
      </c>
      <c r="G25" s="88"/>
      <c r="H25" s="147"/>
      <c r="I25" s="147" t="s">
        <v>81</v>
      </c>
      <c r="J25" s="163"/>
      <c r="K25" s="163"/>
      <c r="L25" s="163"/>
      <c r="M25" s="89" t="s">
        <v>102</v>
      </c>
      <c r="N25" s="117" t="s">
        <v>74</v>
      </c>
      <c r="O25" s="105"/>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row>
    <row r="26" spans="1:39" s="15" customFormat="1" x14ac:dyDescent="0.35">
      <c r="C26" s="72"/>
      <c r="D26" s="72"/>
      <c r="E26" s="39"/>
      <c r="F26" s="39"/>
      <c r="G26" s="39"/>
      <c r="H26" s="142"/>
      <c r="I26" s="30"/>
      <c r="J26" s="165"/>
      <c r="K26" s="165"/>
      <c r="L26" s="165"/>
      <c r="M26" s="30"/>
      <c r="N26" s="39"/>
      <c r="O26" s="66"/>
    </row>
    <row r="27" spans="1:39" s="15" customFormat="1" x14ac:dyDescent="0.35">
      <c r="A27" s="35" t="s">
        <v>20</v>
      </c>
      <c r="B27" s="25"/>
      <c r="C27" s="78"/>
      <c r="D27" s="78"/>
      <c r="E27" s="44"/>
      <c r="F27" s="44"/>
      <c r="G27" s="44"/>
      <c r="H27" s="146"/>
      <c r="I27" s="36"/>
      <c r="J27" s="170"/>
      <c r="K27" s="170"/>
      <c r="L27" s="170"/>
      <c r="M27" s="36"/>
      <c r="N27" s="44"/>
      <c r="O27" s="67"/>
      <c r="P27" s="25"/>
      <c r="Q27" s="25"/>
      <c r="R27" s="25"/>
      <c r="S27" s="25"/>
      <c r="T27" s="25"/>
      <c r="U27" s="25"/>
      <c r="V27" s="25"/>
      <c r="W27" s="25"/>
      <c r="X27" s="25"/>
      <c r="Y27" s="25"/>
      <c r="Z27" s="25"/>
      <c r="AA27" s="25"/>
      <c r="AB27" s="25"/>
      <c r="AC27" s="25"/>
      <c r="AD27" s="25"/>
      <c r="AE27" s="25"/>
      <c r="AF27" s="25"/>
      <c r="AG27" s="25"/>
      <c r="AH27" s="25"/>
      <c r="AI27" s="25"/>
      <c r="AJ27" s="25"/>
      <c r="AK27" s="25"/>
      <c r="AL27" s="25"/>
      <c r="AM27" s="25"/>
    </row>
    <row r="28" spans="1:39" s="15" customFormat="1" hidden="1" x14ac:dyDescent="0.35">
      <c r="A28" s="199" t="s">
        <v>30</v>
      </c>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row>
    <row r="29" spans="1:39" s="32" customFormat="1" hidden="1" x14ac:dyDescent="0.35">
      <c r="A29" s="19"/>
      <c r="B29" s="180" t="s">
        <v>32</v>
      </c>
      <c r="C29" s="73"/>
      <c r="D29" s="73"/>
      <c r="E29" s="40"/>
      <c r="F29" s="40"/>
      <c r="G29" s="40"/>
      <c r="H29" s="19"/>
      <c r="I29" s="20"/>
      <c r="J29" s="181"/>
      <c r="K29" s="181"/>
      <c r="L29" s="181"/>
      <c r="M29" s="20"/>
      <c r="N29" s="40"/>
      <c r="O29" s="19"/>
      <c r="P29" s="20"/>
      <c r="Q29" s="20"/>
      <c r="R29" s="20"/>
      <c r="S29" s="20"/>
      <c r="T29" s="20"/>
      <c r="U29" s="20"/>
      <c r="V29" s="20"/>
      <c r="W29" s="20"/>
      <c r="X29" s="20"/>
      <c r="Y29" s="20"/>
      <c r="Z29" s="20"/>
      <c r="AA29" s="20"/>
      <c r="AB29" s="20"/>
      <c r="AC29" s="20"/>
      <c r="AD29" s="20"/>
      <c r="AE29" s="20"/>
      <c r="AF29" s="20"/>
      <c r="AG29" s="20"/>
      <c r="AH29" s="20"/>
      <c r="AI29" s="20"/>
      <c r="AJ29" s="20"/>
      <c r="AK29" s="20"/>
      <c r="AL29" s="20"/>
      <c r="AM29" s="20"/>
    </row>
    <row r="30" spans="1:39" s="32" customFormat="1" ht="52" hidden="1" x14ac:dyDescent="0.35">
      <c r="A30" s="21">
        <v>1</v>
      </c>
      <c r="B30" s="5" t="s">
        <v>60</v>
      </c>
      <c r="C30" s="75">
        <v>43101</v>
      </c>
      <c r="D30" s="75"/>
      <c r="E30" s="41">
        <v>43101</v>
      </c>
      <c r="F30" s="49">
        <v>43465</v>
      </c>
      <c r="G30" s="49"/>
      <c r="H30" s="27"/>
      <c r="I30" s="162" t="s">
        <v>83</v>
      </c>
      <c r="J30" s="182"/>
      <c r="K30" s="182"/>
      <c r="L30" s="182"/>
      <c r="M30" s="22" t="s">
        <v>93</v>
      </c>
      <c r="N30" s="52" t="s">
        <v>75</v>
      </c>
      <c r="O30" s="19"/>
      <c r="P30" s="23"/>
      <c r="Q30" s="23"/>
      <c r="R30" s="23"/>
      <c r="S30" s="23"/>
      <c r="T30" s="23"/>
      <c r="U30" s="23"/>
      <c r="V30" s="23"/>
      <c r="W30" s="23"/>
      <c r="X30" s="23"/>
      <c r="Y30" s="23"/>
      <c r="Z30" s="23"/>
      <c r="AA30" s="23"/>
      <c r="AB30" s="23"/>
      <c r="AC30" s="23"/>
      <c r="AD30" s="23"/>
      <c r="AE30" s="23"/>
      <c r="AF30" s="23"/>
      <c r="AG30" s="23"/>
      <c r="AH30" s="23"/>
      <c r="AI30" s="23"/>
      <c r="AJ30" s="23"/>
      <c r="AK30" s="23"/>
      <c r="AL30" s="23"/>
      <c r="AM30" s="23"/>
    </row>
    <row r="31" spans="1:39" s="32" customFormat="1" ht="39" hidden="1" x14ac:dyDescent="0.35">
      <c r="A31" s="21">
        <v>2</v>
      </c>
      <c r="B31" s="5" t="s">
        <v>61</v>
      </c>
      <c r="C31" s="75">
        <v>42736</v>
      </c>
      <c r="D31" s="75"/>
      <c r="E31" s="41">
        <v>42736</v>
      </c>
      <c r="F31" s="49">
        <v>43465</v>
      </c>
      <c r="G31" s="49"/>
      <c r="H31" s="27"/>
      <c r="I31" s="22" t="s">
        <v>126</v>
      </c>
      <c r="J31" s="183"/>
      <c r="K31" s="183"/>
      <c r="L31" s="183"/>
      <c r="M31" s="22" t="s">
        <v>85</v>
      </c>
      <c r="N31" s="52" t="s">
        <v>75</v>
      </c>
      <c r="O31" s="19"/>
      <c r="P31" s="23"/>
      <c r="Q31" s="23"/>
      <c r="R31" s="23"/>
      <c r="S31" s="23"/>
      <c r="T31" s="23"/>
      <c r="U31" s="23"/>
      <c r="V31" s="23"/>
      <c r="W31" s="23"/>
      <c r="X31" s="23"/>
      <c r="Y31" s="23"/>
      <c r="Z31" s="23"/>
      <c r="AA31" s="23"/>
      <c r="AB31" s="23"/>
      <c r="AC31" s="23"/>
      <c r="AD31" s="23"/>
      <c r="AE31" s="23"/>
      <c r="AF31" s="23"/>
      <c r="AG31" s="23"/>
      <c r="AH31" s="23"/>
      <c r="AI31" s="23"/>
      <c r="AJ31" s="23"/>
      <c r="AK31" s="23"/>
      <c r="AL31" s="23"/>
      <c r="AM31" s="23"/>
    </row>
    <row r="32" spans="1:39" s="32" customFormat="1" ht="39" hidden="1" x14ac:dyDescent="0.35">
      <c r="A32" s="21">
        <v>3</v>
      </c>
      <c r="B32" s="5" t="s">
        <v>62</v>
      </c>
      <c r="C32" s="75">
        <v>42736</v>
      </c>
      <c r="D32" s="75"/>
      <c r="E32" s="41">
        <v>42736</v>
      </c>
      <c r="F32" s="49">
        <v>43465</v>
      </c>
      <c r="G32" s="49"/>
      <c r="H32" s="27"/>
      <c r="I32" s="27" t="s">
        <v>106</v>
      </c>
      <c r="J32" s="182"/>
      <c r="K32" s="182"/>
      <c r="L32" s="182"/>
      <c r="M32" s="22" t="s">
        <v>92</v>
      </c>
      <c r="N32" s="52" t="s">
        <v>75</v>
      </c>
      <c r="O32" s="19"/>
      <c r="P32" s="23"/>
      <c r="Q32" s="23"/>
      <c r="R32" s="23"/>
      <c r="S32" s="23"/>
      <c r="T32" s="23"/>
      <c r="U32" s="23"/>
      <c r="V32" s="23"/>
      <c r="W32" s="23"/>
      <c r="X32" s="23"/>
      <c r="Y32" s="23"/>
      <c r="Z32" s="23"/>
      <c r="AA32" s="23"/>
      <c r="AB32" s="23"/>
      <c r="AC32" s="23"/>
      <c r="AD32" s="23"/>
      <c r="AE32" s="23"/>
      <c r="AF32" s="23"/>
      <c r="AG32" s="23"/>
      <c r="AH32" s="23"/>
      <c r="AI32" s="23"/>
      <c r="AJ32" s="23"/>
      <c r="AK32" s="23"/>
      <c r="AL32" s="23"/>
      <c r="AM32" s="23"/>
    </row>
    <row r="33" spans="1:39" s="32" customFormat="1" x14ac:dyDescent="0.35">
      <c r="A33" s="17"/>
      <c r="B33" s="18"/>
      <c r="C33" s="77"/>
      <c r="D33" s="77"/>
      <c r="E33" s="43"/>
      <c r="F33" s="43"/>
      <c r="G33" s="43"/>
      <c r="H33" s="18"/>
      <c r="I33" s="24"/>
      <c r="J33" s="184"/>
      <c r="K33" s="184"/>
      <c r="L33" s="184"/>
      <c r="M33" s="24"/>
      <c r="N33" s="43"/>
      <c r="O33" s="19"/>
      <c r="P33" s="24"/>
      <c r="Q33" s="24"/>
      <c r="R33" s="24"/>
      <c r="S33" s="24"/>
      <c r="T33" s="24"/>
      <c r="U33" s="24"/>
      <c r="V33" s="24"/>
      <c r="W33" s="24"/>
      <c r="X33" s="24"/>
      <c r="Y33" s="24"/>
      <c r="Z33" s="24"/>
      <c r="AA33" s="24"/>
      <c r="AB33" s="24"/>
      <c r="AC33" s="24"/>
      <c r="AD33" s="24"/>
      <c r="AE33" s="24"/>
      <c r="AF33" s="24"/>
      <c r="AG33" s="24"/>
      <c r="AH33" s="24"/>
      <c r="AI33" s="24"/>
      <c r="AJ33" s="24"/>
      <c r="AK33" s="24"/>
      <c r="AL33" s="24"/>
      <c r="AM33" s="24"/>
    </row>
    <row r="34" spans="1:39" s="15" customFormat="1" x14ac:dyDescent="0.35">
      <c r="A34" s="199" t="s">
        <v>31</v>
      </c>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row>
    <row r="35" spans="1:39" s="56" customFormat="1" ht="39" x14ac:dyDescent="0.35">
      <c r="A35" s="57"/>
      <c r="B35" s="58" t="s">
        <v>223</v>
      </c>
      <c r="C35" s="81" t="s">
        <v>197</v>
      </c>
      <c r="D35" s="76" t="s">
        <v>125</v>
      </c>
      <c r="E35" s="55">
        <v>42736</v>
      </c>
      <c r="F35" s="59">
        <v>43100</v>
      </c>
      <c r="G35" s="48" t="s">
        <v>149</v>
      </c>
      <c r="H35" s="143" t="s">
        <v>225</v>
      </c>
      <c r="I35" s="91" t="s">
        <v>190</v>
      </c>
      <c r="J35" s="174">
        <v>40000</v>
      </c>
      <c r="K35" s="174">
        <v>40000</v>
      </c>
      <c r="L35" s="171">
        <f t="shared" ref="L35:L40" si="4">J35-K35</f>
        <v>0</v>
      </c>
      <c r="M35" s="91" t="s">
        <v>161</v>
      </c>
      <c r="N35" s="63" t="s">
        <v>74</v>
      </c>
      <c r="O35" s="84" t="s">
        <v>162</v>
      </c>
      <c r="P35" s="70"/>
      <c r="Q35" s="61"/>
      <c r="R35" s="61"/>
      <c r="S35" s="61"/>
      <c r="T35" s="61"/>
      <c r="U35" s="61"/>
      <c r="V35" s="61"/>
      <c r="W35" s="61"/>
      <c r="X35" s="61"/>
      <c r="Y35" s="61"/>
      <c r="Z35" s="61"/>
      <c r="AA35" s="61"/>
      <c r="AB35" s="61"/>
      <c r="AC35" s="61"/>
      <c r="AD35" s="61"/>
      <c r="AE35" s="61"/>
      <c r="AF35" s="61"/>
      <c r="AG35" s="61"/>
      <c r="AH35" s="61"/>
      <c r="AI35" s="61"/>
      <c r="AJ35" s="61"/>
      <c r="AK35" s="61"/>
      <c r="AL35" s="61"/>
      <c r="AM35" s="61"/>
    </row>
    <row r="36" spans="1:39" s="56" customFormat="1" ht="39" x14ac:dyDescent="0.35">
      <c r="A36" s="57"/>
      <c r="B36" s="58" t="s">
        <v>159</v>
      </c>
      <c r="C36" s="81" t="s">
        <v>143</v>
      </c>
      <c r="D36" s="76"/>
      <c r="E36" s="55"/>
      <c r="F36" s="59"/>
      <c r="G36" s="74" t="s">
        <v>276</v>
      </c>
      <c r="H36" s="149" t="s">
        <v>224</v>
      </c>
      <c r="I36" s="122" t="s">
        <v>188</v>
      </c>
      <c r="J36" s="174">
        <f>32000*4+6000+12000</f>
        <v>146000</v>
      </c>
      <c r="K36" s="174">
        <v>20000</v>
      </c>
      <c r="L36" s="171">
        <f t="shared" si="4"/>
        <v>126000</v>
      </c>
      <c r="M36" s="60" t="s">
        <v>163</v>
      </c>
      <c r="N36" s="63" t="s">
        <v>74</v>
      </c>
      <c r="O36" s="84" t="s">
        <v>160</v>
      </c>
      <c r="P36" s="70"/>
      <c r="Q36" s="61"/>
      <c r="R36" s="61"/>
      <c r="S36" s="61"/>
      <c r="T36" s="61"/>
      <c r="U36" s="61"/>
      <c r="V36" s="61"/>
      <c r="W36" s="61"/>
      <c r="X36" s="61"/>
      <c r="Y36" s="61"/>
      <c r="Z36" s="61"/>
      <c r="AA36" s="61"/>
      <c r="AB36" s="61"/>
      <c r="AC36" s="61"/>
      <c r="AD36" s="61"/>
      <c r="AE36" s="61"/>
      <c r="AF36" s="61"/>
      <c r="AG36" s="61"/>
      <c r="AH36" s="61"/>
      <c r="AI36" s="61"/>
      <c r="AJ36" s="61"/>
      <c r="AK36" s="61"/>
      <c r="AL36" s="61"/>
      <c r="AM36" s="61"/>
    </row>
    <row r="37" spans="1:39" s="56" customFormat="1" ht="26" x14ac:dyDescent="0.35">
      <c r="A37" s="57"/>
      <c r="B37" s="58" t="s">
        <v>164</v>
      </c>
      <c r="C37" s="81" t="s">
        <v>143</v>
      </c>
      <c r="D37" s="76" t="s">
        <v>125</v>
      </c>
      <c r="E37" s="55"/>
      <c r="F37" s="59"/>
      <c r="G37" s="48" t="s">
        <v>149</v>
      </c>
      <c r="H37" s="143" t="s">
        <v>226</v>
      </c>
      <c r="I37" s="91" t="s">
        <v>190</v>
      </c>
      <c r="J37" s="174">
        <v>20000</v>
      </c>
      <c r="K37" s="174">
        <v>20000</v>
      </c>
      <c r="L37" s="171">
        <f t="shared" si="4"/>
        <v>0</v>
      </c>
      <c r="M37" s="60" t="s">
        <v>171</v>
      </c>
      <c r="N37" s="63" t="s">
        <v>74</v>
      </c>
      <c r="O37" s="84" t="s">
        <v>165</v>
      </c>
      <c r="P37" s="70"/>
      <c r="Q37" s="61"/>
      <c r="R37" s="61"/>
      <c r="S37" s="61"/>
      <c r="T37" s="61"/>
      <c r="U37" s="61"/>
      <c r="V37" s="61"/>
      <c r="W37" s="61"/>
      <c r="X37" s="61"/>
      <c r="Y37" s="61"/>
      <c r="Z37" s="61"/>
      <c r="AA37" s="61"/>
      <c r="AB37" s="61"/>
      <c r="AC37" s="61"/>
      <c r="AD37" s="61"/>
      <c r="AE37" s="61"/>
      <c r="AF37" s="61"/>
      <c r="AG37" s="61"/>
      <c r="AH37" s="61"/>
      <c r="AI37" s="61"/>
      <c r="AJ37" s="61"/>
      <c r="AK37" s="61"/>
      <c r="AL37" s="61"/>
      <c r="AM37" s="61"/>
    </row>
    <row r="38" spans="1:39" s="56" customFormat="1" ht="52" x14ac:dyDescent="0.35">
      <c r="A38" s="57"/>
      <c r="B38" s="58" t="s">
        <v>264</v>
      </c>
      <c r="C38" s="81" t="s">
        <v>143</v>
      </c>
      <c r="D38" s="81" t="s">
        <v>144</v>
      </c>
      <c r="E38" s="55"/>
      <c r="F38" s="59"/>
      <c r="G38" s="74" t="s">
        <v>265</v>
      </c>
      <c r="H38" s="143" t="s">
        <v>247</v>
      </c>
      <c r="I38" s="91" t="s">
        <v>189</v>
      </c>
      <c r="J38" s="174">
        <v>90000</v>
      </c>
      <c r="K38" s="174">
        <v>0</v>
      </c>
      <c r="L38" s="171">
        <f t="shared" si="4"/>
        <v>90000</v>
      </c>
      <c r="M38" s="60"/>
      <c r="N38" s="63" t="s">
        <v>74</v>
      </c>
      <c r="O38" s="84" t="s">
        <v>173</v>
      </c>
      <c r="P38" s="70"/>
      <c r="Q38" s="61"/>
      <c r="R38" s="61"/>
      <c r="S38" s="61"/>
      <c r="T38" s="61"/>
      <c r="U38" s="61"/>
      <c r="V38" s="61"/>
      <c r="W38" s="61"/>
      <c r="X38" s="61"/>
      <c r="Y38" s="61"/>
      <c r="Z38" s="61"/>
      <c r="AA38" s="61"/>
      <c r="AB38" s="61"/>
      <c r="AC38" s="61"/>
      <c r="AD38" s="61"/>
      <c r="AE38" s="61"/>
      <c r="AF38" s="61"/>
      <c r="AG38" s="61"/>
      <c r="AH38" s="61"/>
      <c r="AI38" s="61"/>
      <c r="AJ38" s="61"/>
      <c r="AK38" s="61"/>
      <c r="AL38" s="61"/>
      <c r="AM38" s="61"/>
    </row>
    <row r="39" spans="1:39" s="56" customFormat="1" ht="35.25" customHeight="1" x14ac:dyDescent="0.35">
      <c r="A39" s="57"/>
      <c r="B39" s="58" t="s">
        <v>166</v>
      </c>
      <c r="C39" s="81" t="s">
        <v>143</v>
      </c>
      <c r="D39" s="76" t="s">
        <v>125</v>
      </c>
      <c r="E39" s="55"/>
      <c r="F39" s="59"/>
      <c r="G39" s="74" t="s">
        <v>276</v>
      </c>
      <c r="H39" s="143" t="s">
        <v>227</v>
      </c>
      <c r="I39" s="91" t="s">
        <v>194</v>
      </c>
      <c r="J39" s="174">
        <v>50000</v>
      </c>
      <c r="K39" s="174">
        <v>0</v>
      </c>
      <c r="L39" s="171">
        <f t="shared" si="4"/>
        <v>50000</v>
      </c>
      <c r="M39" s="60" t="s">
        <v>88</v>
      </c>
      <c r="N39" s="63" t="s">
        <v>75</v>
      </c>
      <c r="O39" s="84" t="s">
        <v>173</v>
      </c>
      <c r="P39" s="70"/>
      <c r="Q39" s="61"/>
      <c r="R39" s="61"/>
      <c r="S39" s="61"/>
      <c r="T39" s="61"/>
      <c r="U39" s="61"/>
      <c r="V39" s="61"/>
      <c r="W39" s="61"/>
      <c r="X39" s="61"/>
      <c r="Y39" s="61"/>
      <c r="Z39" s="61"/>
      <c r="AA39" s="61"/>
      <c r="AB39" s="61"/>
      <c r="AC39" s="61"/>
      <c r="AD39" s="61"/>
      <c r="AE39" s="61"/>
      <c r="AF39" s="61"/>
      <c r="AG39" s="61"/>
      <c r="AH39" s="61"/>
      <c r="AI39" s="61"/>
      <c r="AJ39" s="61"/>
      <c r="AK39" s="61"/>
      <c r="AL39" s="61"/>
      <c r="AM39" s="61"/>
    </row>
    <row r="40" spans="1:39" s="56" customFormat="1" ht="39" x14ac:dyDescent="0.35">
      <c r="A40" s="57"/>
      <c r="B40" s="58" t="s">
        <v>46</v>
      </c>
      <c r="C40" s="81" t="s">
        <v>143</v>
      </c>
      <c r="D40" s="81" t="s">
        <v>144</v>
      </c>
      <c r="E40" s="55">
        <v>42736</v>
      </c>
      <c r="F40" s="59">
        <v>43465</v>
      </c>
      <c r="G40" s="48" t="s">
        <v>149</v>
      </c>
      <c r="H40" s="143" t="s">
        <v>228</v>
      </c>
      <c r="I40" s="60" t="s">
        <v>172</v>
      </c>
      <c r="J40" s="185">
        <v>0</v>
      </c>
      <c r="K40" s="185">
        <v>0</v>
      </c>
      <c r="L40" s="171">
        <f t="shared" si="4"/>
        <v>0</v>
      </c>
      <c r="M40" s="60" t="s">
        <v>172</v>
      </c>
      <c r="N40" s="63" t="s">
        <v>75</v>
      </c>
      <c r="O40" s="84" t="s">
        <v>173</v>
      </c>
      <c r="P40" s="70"/>
      <c r="Q40" s="61"/>
      <c r="R40" s="61"/>
      <c r="S40" s="61"/>
      <c r="T40" s="61"/>
      <c r="U40" s="61"/>
      <c r="V40" s="61"/>
      <c r="W40" s="61"/>
      <c r="X40" s="61"/>
      <c r="Y40" s="61"/>
      <c r="Z40" s="61"/>
      <c r="AA40" s="61"/>
      <c r="AB40" s="61"/>
      <c r="AC40" s="61"/>
      <c r="AD40" s="61"/>
      <c r="AE40" s="61"/>
      <c r="AF40" s="61"/>
      <c r="AG40" s="61"/>
      <c r="AH40" s="61"/>
      <c r="AI40" s="61"/>
      <c r="AJ40" s="61"/>
      <c r="AK40" s="61"/>
      <c r="AL40" s="61"/>
      <c r="AM40" s="61"/>
    </row>
    <row r="41" spans="1:39" s="15" customFormat="1" hidden="1" x14ac:dyDescent="0.35">
      <c r="A41" s="26"/>
      <c r="B41" s="26"/>
      <c r="C41" s="79"/>
      <c r="D41" s="79"/>
      <c r="E41" s="45"/>
      <c r="F41" s="45"/>
      <c r="G41" s="45"/>
      <c r="H41" s="150"/>
      <c r="I41" s="37"/>
      <c r="J41" s="186"/>
      <c r="K41" s="186"/>
      <c r="L41" s="186"/>
      <c r="M41" s="37"/>
      <c r="N41" s="45"/>
      <c r="O41" s="66"/>
      <c r="P41" s="26"/>
      <c r="Q41" s="26"/>
      <c r="R41" s="26"/>
      <c r="S41" s="26"/>
      <c r="T41" s="26"/>
      <c r="U41" s="26"/>
      <c r="V41" s="26"/>
      <c r="W41" s="26"/>
      <c r="X41" s="26"/>
      <c r="Y41" s="26"/>
      <c r="Z41" s="26"/>
      <c r="AA41" s="26"/>
      <c r="AB41" s="26"/>
      <c r="AC41" s="26"/>
      <c r="AD41" s="26"/>
      <c r="AE41" s="26"/>
      <c r="AF41" s="26"/>
      <c r="AG41" s="26"/>
      <c r="AH41" s="26"/>
      <c r="AI41" s="26"/>
      <c r="AJ41" s="26"/>
      <c r="AK41" s="26"/>
      <c r="AL41" s="26"/>
      <c r="AM41" s="26"/>
    </row>
    <row r="42" spans="1:39" s="15" customFormat="1" ht="31.15" hidden="1" customHeight="1" x14ac:dyDescent="0.35">
      <c r="A42" s="205" t="s">
        <v>21</v>
      </c>
      <c r="B42" s="206"/>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row>
    <row r="43" spans="1:39" s="15" customFormat="1" hidden="1" x14ac:dyDescent="0.35">
      <c r="B43" s="187" t="s">
        <v>32</v>
      </c>
      <c r="C43" s="47"/>
      <c r="D43" s="47"/>
      <c r="E43" s="42"/>
      <c r="F43" s="42"/>
      <c r="G43" s="42"/>
      <c r="H43" s="145"/>
      <c r="I43" s="29"/>
      <c r="J43" s="173"/>
      <c r="K43" s="173"/>
      <c r="L43" s="173"/>
      <c r="M43" s="29"/>
      <c r="N43" s="42"/>
      <c r="O43" s="3"/>
      <c r="P43" s="6"/>
      <c r="Q43" s="6"/>
      <c r="R43" s="6"/>
      <c r="S43" s="6"/>
      <c r="T43" s="6"/>
      <c r="U43" s="6"/>
      <c r="V43" s="6"/>
      <c r="W43" s="6"/>
      <c r="X43" s="6"/>
      <c r="Y43" s="6"/>
      <c r="Z43" s="6"/>
      <c r="AA43" s="6"/>
      <c r="AB43" s="6"/>
      <c r="AC43" s="6"/>
      <c r="AD43" s="6"/>
      <c r="AE43" s="6"/>
      <c r="AF43" s="6"/>
      <c r="AG43" s="6"/>
      <c r="AH43" s="6"/>
      <c r="AI43" s="6"/>
      <c r="AJ43" s="6"/>
      <c r="AK43" s="6"/>
      <c r="AL43" s="6"/>
      <c r="AM43" s="6"/>
    </row>
    <row r="44" spans="1:39" s="15" customFormat="1" ht="39" hidden="1" x14ac:dyDescent="0.35">
      <c r="A44" s="11">
        <v>1</v>
      </c>
      <c r="B44" s="12" t="s">
        <v>65</v>
      </c>
      <c r="C44" s="80">
        <v>42736</v>
      </c>
      <c r="D44" s="80"/>
      <c r="E44" s="46">
        <v>42736</v>
      </c>
      <c r="F44" s="50">
        <v>43100</v>
      </c>
      <c r="G44" s="50"/>
      <c r="H44" s="151"/>
      <c r="I44" s="151" t="s">
        <v>89</v>
      </c>
      <c r="J44" s="188"/>
      <c r="K44" s="188"/>
      <c r="L44" s="188"/>
      <c r="M44" s="16" t="s">
        <v>90</v>
      </c>
      <c r="N44" s="53" t="s">
        <v>75</v>
      </c>
      <c r="O44" s="3"/>
      <c r="P44" s="11"/>
      <c r="Q44" s="11"/>
      <c r="R44" s="11"/>
      <c r="S44" s="11"/>
      <c r="T44" s="11"/>
      <c r="U44" s="11"/>
      <c r="V44" s="11"/>
      <c r="W44" s="11"/>
      <c r="X44" s="11"/>
      <c r="Y44" s="11"/>
      <c r="Z44" s="11"/>
      <c r="AA44" s="11"/>
      <c r="AB44" s="11"/>
      <c r="AC44" s="11"/>
      <c r="AD44" s="11"/>
      <c r="AE44" s="11"/>
      <c r="AF44" s="11"/>
      <c r="AG44" s="11"/>
      <c r="AH44" s="11"/>
      <c r="AI44" s="11"/>
      <c r="AJ44" s="11"/>
      <c r="AK44" s="11"/>
      <c r="AL44" s="11"/>
      <c r="AM44" s="11"/>
    </row>
    <row r="45" spans="1:39" s="15" customFormat="1" ht="26" hidden="1" x14ac:dyDescent="0.35">
      <c r="A45" s="11">
        <v>2</v>
      </c>
      <c r="B45" s="12" t="s">
        <v>63</v>
      </c>
      <c r="C45" s="80">
        <v>42736</v>
      </c>
      <c r="D45" s="80"/>
      <c r="E45" s="46">
        <v>42736</v>
      </c>
      <c r="F45" s="50">
        <v>43465</v>
      </c>
      <c r="G45" s="82"/>
      <c r="H45" s="152"/>
      <c r="I45" s="22" t="s">
        <v>126</v>
      </c>
      <c r="J45" s="184"/>
      <c r="K45" s="184"/>
      <c r="L45" s="184"/>
      <c r="M45" s="16" t="s">
        <v>90</v>
      </c>
      <c r="N45" s="53" t="s">
        <v>75</v>
      </c>
      <c r="O45" s="3"/>
      <c r="P45" s="11"/>
      <c r="Q45" s="11"/>
      <c r="R45" s="11"/>
      <c r="S45" s="11"/>
      <c r="T45" s="11"/>
      <c r="U45" s="11"/>
      <c r="V45" s="11"/>
      <c r="W45" s="11"/>
      <c r="X45" s="11"/>
      <c r="Y45" s="11"/>
      <c r="Z45" s="11"/>
      <c r="AA45" s="11"/>
      <c r="AB45" s="11"/>
      <c r="AC45" s="11"/>
      <c r="AD45" s="11"/>
      <c r="AE45" s="11"/>
      <c r="AF45" s="11"/>
      <c r="AG45" s="11"/>
      <c r="AH45" s="11"/>
      <c r="AI45" s="11"/>
      <c r="AJ45" s="11"/>
      <c r="AK45" s="11"/>
      <c r="AL45" s="11"/>
      <c r="AM45" s="11"/>
    </row>
    <row r="46" spans="1:39" s="15" customFormat="1" hidden="1" x14ac:dyDescent="0.35">
      <c r="A46" s="11">
        <v>3</v>
      </c>
      <c r="B46" s="12" t="s">
        <v>66</v>
      </c>
      <c r="C46" s="80">
        <v>42736</v>
      </c>
      <c r="D46" s="80"/>
      <c r="E46" s="46">
        <v>42736</v>
      </c>
      <c r="F46" s="50">
        <v>43100</v>
      </c>
      <c r="G46" s="50"/>
      <c r="H46" s="151"/>
      <c r="I46" s="16" t="s">
        <v>96</v>
      </c>
      <c r="J46" s="189"/>
      <c r="K46" s="189"/>
      <c r="L46" s="189"/>
      <c r="M46" s="16" t="s">
        <v>120</v>
      </c>
      <c r="N46" s="53" t="s">
        <v>75</v>
      </c>
      <c r="O46" s="3"/>
      <c r="P46" s="11"/>
      <c r="Q46" s="11"/>
      <c r="R46" s="11"/>
      <c r="S46" s="11"/>
      <c r="T46" s="11"/>
      <c r="U46" s="11"/>
      <c r="V46" s="11"/>
      <c r="W46" s="11"/>
      <c r="X46" s="11"/>
      <c r="Y46" s="11"/>
      <c r="Z46" s="11"/>
      <c r="AA46" s="11"/>
      <c r="AB46" s="11"/>
      <c r="AC46" s="11"/>
      <c r="AD46" s="11"/>
      <c r="AE46" s="11"/>
      <c r="AF46" s="11"/>
      <c r="AG46" s="11"/>
      <c r="AH46" s="11"/>
      <c r="AI46" s="11"/>
      <c r="AJ46" s="11"/>
      <c r="AK46" s="11"/>
      <c r="AL46" s="11"/>
      <c r="AM46" s="11"/>
    </row>
    <row r="47" spans="1:39" s="15" customFormat="1" ht="26" hidden="1" x14ac:dyDescent="0.35">
      <c r="A47" s="11">
        <v>4</v>
      </c>
      <c r="B47" s="12" t="s">
        <v>64</v>
      </c>
      <c r="C47" s="80">
        <v>42736</v>
      </c>
      <c r="D47" s="80"/>
      <c r="E47" s="46">
        <v>42736</v>
      </c>
      <c r="F47" s="50">
        <v>43465</v>
      </c>
      <c r="G47" s="50"/>
      <c r="H47" s="151"/>
      <c r="I47" s="151" t="s">
        <v>127</v>
      </c>
      <c r="J47" s="188"/>
      <c r="K47" s="188"/>
      <c r="L47" s="188"/>
      <c r="M47" s="16" t="s">
        <v>120</v>
      </c>
      <c r="N47" s="53" t="s">
        <v>75</v>
      </c>
      <c r="O47" s="3"/>
      <c r="P47" s="11"/>
      <c r="Q47" s="11"/>
      <c r="R47" s="11"/>
      <c r="S47" s="11"/>
      <c r="T47" s="11"/>
      <c r="U47" s="11"/>
      <c r="V47" s="11"/>
      <c r="W47" s="11"/>
      <c r="X47" s="11"/>
      <c r="Y47" s="11"/>
      <c r="Z47" s="11"/>
      <c r="AA47" s="11"/>
      <c r="AB47" s="11"/>
      <c r="AC47" s="11"/>
      <c r="AD47" s="11"/>
      <c r="AE47" s="11"/>
      <c r="AF47" s="11"/>
      <c r="AG47" s="11"/>
      <c r="AH47" s="11"/>
      <c r="AI47" s="11"/>
      <c r="AJ47" s="11"/>
      <c r="AK47" s="11"/>
      <c r="AL47" s="11"/>
      <c r="AM47" s="11"/>
    </row>
    <row r="48" spans="1:39" s="15" customFormat="1" ht="26" hidden="1" x14ac:dyDescent="0.35">
      <c r="A48" s="11">
        <v>5</v>
      </c>
      <c r="B48" s="12" t="s">
        <v>95</v>
      </c>
      <c r="C48" s="80">
        <v>42736</v>
      </c>
      <c r="D48" s="80"/>
      <c r="E48" s="46">
        <v>42736</v>
      </c>
      <c r="F48" s="50">
        <v>43100</v>
      </c>
      <c r="G48" s="50"/>
      <c r="H48" s="151"/>
      <c r="I48" s="16" t="s">
        <v>82</v>
      </c>
      <c r="J48" s="189"/>
      <c r="K48" s="189"/>
      <c r="L48" s="189"/>
      <c r="M48" s="16" t="s">
        <v>92</v>
      </c>
      <c r="N48" s="53" t="s">
        <v>74</v>
      </c>
      <c r="O48" s="3"/>
      <c r="P48" s="11"/>
      <c r="Q48" s="11"/>
      <c r="R48" s="11"/>
      <c r="S48" s="11"/>
      <c r="T48" s="11"/>
      <c r="U48" s="11"/>
      <c r="V48" s="11"/>
      <c r="W48" s="11"/>
      <c r="X48" s="11"/>
      <c r="Y48" s="11"/>
      <c r="Z48" s="11"/>
      <c r="AA48" s="11"/>
      <c r="AB48" s="11"/>
      <c r="AC48" s="11"/>
      <c r="AD48" s="11"/>
      <c r="AE48" s="11"/>
      <c r="AF48" s="11"/>
      <c r="AG48" s="11"/>
      <c r="AH48" s="11"/>
      <c r="AI48" s="11"/>
      <c r="AJ48" s="11"/>
      <c r="AK48" s="11"/>
      <c r="AL48" s="11"/>
      <c r="AM48" s="11"/>
    </row>
    <row r="49" spans="1:39" s="15" customFormat="1" ht="26" hidden="1" x14ac:dyDescent="0.35">
      <c r="A49" s="11">
        <v>6</v>
      </c>
      <c r="B49" s="12" t="s">
        <v>91</v>
      </c>
      <c r="C49" s="80">
        <v>42736</v>
      </c>
      <c r="D49" s="80"/>
      <c r="E49" s="46">
        <v>42736</v>
      </c>
      <c r="F49" s="50">
        <v>43465</v>
      </c>
      <c r="G49" s="50"/>
      <c r="H49" s="151"/>
      <c r="I49" s="151" t="s">
        <v>84</v>
      </c>
      <c r="J49" s="188"/>
      <c r="K49" s="188"/>
      <c r="L49" s="188"/>
      <c r="M49" s="16" t="s">
        <v>93</v>
      </c>
      <c r="N49" s="53" t="s">
        <v>74</v>
      </c>
      <c r="O49" s="3"/>
      <c r="P49" s="11"/>
      <c r="Q49" s="11"/>
      <c r="R49" s="11"/>
      <c r="S49" s="11"/>
      <c r="T49" s="11"/>
      <c r="U49" s="11"/>
      <c r="V49" s="11"/>
      <c r="W49" s="11"/>
      <c r="X49" s="11"/>
      <c r="Y49" s="11"/>
      <c r="Z49" s="11"/>
      <c r="AA49" s="11"/>
      <c r="AB49" s="11"/>
      <c r="AC49" s="11"/>
      <c r="AD49" s="11"/>
      <c r="AE49" s="11"/>
      <c r="AF49" s="11"/>
      <c r="AG49" s="11"/>
      <c r="AH49" s="11"/>
      <c r="AI49" s="11"/>
      <c r="AJ49" s="11"/>
      <c r="AK49" s="11"/>
      <c r="AL49" s="11"/>
      <c r="AM49" s="11"/>
    </row>
    <row r="50" spans="1:39" s="15" customFormat="1" ht="39" hidden="1" x14ac:dyDescent="0.35">
      <c r="A50" s="13">
        <v>7</v>
      </c>
      <c r="B50" s="14" t="s">
        <v>67</v>
      </c>
      <c r="C50" s="80">
        <v>42736</v>
      </c>
      <c r="D50" s="80"/>
      <c r="E50" s="46">
        <v>42736</v>
      </c>
      <c r="F50" s="50">
        <v>43465</v>
      </c>
      <c r="G50" s="50"/>
      <c r="H50" s="151"/>
      <c r="I50" s="151" t="s">
        <v>84</v>
      </c>
      <c r="J50" s="188"/>
      <c r="K50" s="188"/>
      <c r="L50" s="188"/>
      <c r="M50" s="16" t="s">
        <v>93</v>
      </c>
      <c r="N50" s="53" t="s">
        <v>74</v>
      </c>
      <c r="O50" s="3"/>
      <c r="P50" s="11"/>
      <c r="Q50" s="11"/>
      <c r="R50" s="11"/>
      <c r="S50" s="11"/>
      <c r="T50" s="11"/>
      <c r="U50" s="11"/>
      <c r="V50" s="11"/>
      <c r="W50" s="11"/>
      <c r="X50" s="11"/>
      <c r="Y50" s="11"/>
      <c r="Z50" s="11"/>
      <c r="AA50" s="11"/>
      <c r="AB50" s="11"/>
      <c r="AC50" s="11"/>
      <c r="AD50" s="11"/>
      <c r="AE50" s="11"/>
      <c r="AF50" s="11"/>
      <c r="AG50" s="11"/>
      <c r="AH50" s="11"/>
      <c r="AI50" s="11"/>
      <c r="AJ50" s="11"/>
      <c r="AK50" s="11"/>
      <c r="AL50" s="11"/>
      <c r="AM50" s="11"/>
    </row>
    <row r="51" spans="1:39" s="15" customFormat="1" x14ac:dyDescent="0.35">
      <c r="A51" s="17"/>
      <c r="B51" s="18"/>
      <c r="C51" s="72"/>
      <c r="D51" s="72"/>
      <c r="E51" s="39"/>
      <c r="F51" s="39"/>
      <c r="G51" s="39"/>
      <c r="H51" s="142"/>
      <c r="I51" s="30"/>
      <c r="J51" s="165"/>
      <c r="K51" s="165"/>
      <c r="L51" s="165"/>
      <c r="M51" s="30"/>
      <c r="N51" s="39"/>
      <c r="O51" s="66"/>
    </row>
    <row r="52" spans="1:39" s="15" customFormat="1" ht="30" customHeight="1" x14ac:dyDescent="0.35">
      <c r="A52" s="207" t="s">
        <v>34</v>
      </c>
      <c r="B52" s="207"/>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row>
    <row r="53" spans="1:39" s="15" customFormat="1" hidden="1" x14ac:dyDescent="0.35">
      <c r="A53" s="199" t="s">
        <v>76</v>
      </c>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row>
    <row r="54" spans="1:39" s="32" customFormat="1" hidden="1" x14ac:dyDescent="0.35">
      <c r="A54" s="19"/>
      <c r="B54" s="180" t="s">
        <v>32</v>
      </c>
      <c r="C54" s="73"/>
      <c r="D54" s="73"/>
      <c r="E54" s="40"/>
      <c r="F54" s="40"/>
      <c r="G54" s="40"/>
      <c r="H54" s="19"/>
      <c r="I54" s="20"/>
      <c r="J54" s="181"/>
      <c r="K54" s="181"/>
      <c r="L54" s="181"/>
      <c r="M54" s="20"/>
      <c r="N54" s="40"/>
      <c r="O54" s="19"/>
      <c r="P54" s="20"/>
      <c r="Q54" s="20"/>
      <c r="R54" s="20"/>
      <c r="S54" s="20"/>
      <c r="T54" s="20"/>
      <c r="U54" s="20"/>
      <c r="V54" s="20"/>
      <c r="W54" s="20"/>
      <c r="X54" s="20"/>
      <c r="Y54" s="20"/>
      <c r="Z54" s="20"/>
      <c r="AA54" s="20"/>
      <c r="AB54" s="20"/>
      <c r="AC54" s="20"/>
      <c r="AD54" s="20"/>
      <c r="AE54" s="20"/>
      <c r="AF54" s="20"/>
      <c r="AG54" s="20"/>
      <c r="AH54" s="20"/>
      <c r="AI54" s="20"/>
      <c r="AJ54" s="20"/>
      <c r="AK54" s="20"/>
      <c r="AL54" s="20"/>
      <c r="AM54" s="20"/>
    </row>
    <row r="55" spans="1:39" s="32" customFormat="1" ht="39" hidden="1" x14ac:dyDescent="0.35">
      <c r="A55" s="21">
        <v>1</v>
      </c>
      <c r="B55" s="5" t="s">
        <v>47</v>
      </c>
      <c r="C55" s="75">
        <v>42736</v>
      </c>
      <c r="D55" s="75"/>
      <c r="E55" s="41">
        <v>42736</v>
      </c>
      <c r="F55" s="49">
        <v>43100</v>
      </c>
      <c r="G55" s="49"/>
      <c r="H55" s="27"/>
      <c r="I55" s="22" t="s">
        <v>104</v>
      </c>
      <c r="J55" s="183"/>
      <c r="K55" s="183"/>
      <c r="L55" s="183"/>
      <c r="M55" s="22" t="s">
        <v>124</v>
      </c>
      <c r="N55" s="52" t="s">
        <v>74</v>
      </c>
      <c r="O55" s="19"/>
      <c r="P55" s="23"/>
      <c r="Q55" s="23"/>
      <c r="R55" s="23"/>
      <c r="S55" s="23"/>
      <c r="T55" s="23"/>
      <c r="U55" s="23"/>
      <c r="V55" s="23"/>
      <c r="W55" s="23"/>
      <c r="X55" s="23"/>
      <c r="Y55" s="23"/>
      <c r="Z55" s="23"/>
      <c r="AA55" s="23"/>
      <c r="AB55" s="23"/>
      <c r="AC55" s="23"/>
      <c r="AD55" s="23"/>
      <c r="AE55" s="23"/>
      <c r="AF55" s="23"/>
      <c r="AG55" s="23"/>
      <c r="AH55" s="23"/>
      <c r="AI55" s="23"/>
      <c r="AJ55" s="23"/>
      <c r="AK55" s="23"/>
      <c r="AL55" s="23"/>
      <c r="AM55" s="23"/>
    </row>
    <row r="56" spans="1:39" s="32" customFormat="1" ht="26" hidden="1" x14ac:dyDescent="0.35">
      <c r="A56" s="21">
        <v>2</v>
      </c>
      <c r="B56" s="5" t="s">
        <v>97</v>
      </c>
      <c r="C56" s="75">
        <v>42736</v>
      </c>
      <c r="D56" s="75"/>
      <c r="E56" s="41">
        <v>42736</v>
      </c>
      <c r="F56" s="49">
        <v>43100</v>
      </c>
      <c r="G56" s="49"/>
      <c r="H56" s="27"/>
      <c r="I56" s="22" t="s">
        <v>126</v>
      </c>
      <c r="J56" s="183"/>
      <c r="K56" s="183"/>
      <c r="L56" s="183"/>
      <c r="M56" s="22" t="s">
        <v>124</v>
      </c>
      <c r="N56" s="52" t="s">
        <v>74</v>
      </c>
      <c r="O56" s="19"/>
      <c r="P56" s="23"/>
      <c r="Q56" s="23"/>
      <c r="R56" s="23"/>
      <c r="S56" s="23"/>
      <c r="T56" s="23"/>
      <c r="U56" s="23"/>
      <c r="V56" s="23"/>
      <c r="W56" s="23"/>
      <c r="X56" s="23"/>
      <c r="Y56" s="23"/>
      <c r="Z56" s="23"/>
      <c r="AA56" s="23"/>
      <c r="AB56" s="23"/>
      <c r="AC56" s="23"/>
      <c r="AD56" s="23"/>
      <c r="AE56" s="23"/>
      <c r="AF56" s="23"/>
      <c r="AG56" s="23"/>
      <c r="AH56" s="23"/>
      <c r="AI56" s="23"/>
      <c r="AJ56" s="23"/>
      <c r="AK56" s="23"/>
      <c r="AL56" s="23"/>
      <c r="AM56" s="23"/>
    </row>
    <row r="57" spans="1:39" s="15" customFormat="1" hidden="1" x14ac:dyDescent="0.35">
      <c r="C57" s="72"/>
      <c r="D57" s="72"/>
      <c r="E57" s="39"/>
      <c r="F57" s="39"/>
      <c r="G57" s="39"/>
      <c r="H57" s="142"/>
      <c r="I57" s="30"/>
      <c r="J57" s="165"/>
      <c r="K57" s="165"/>
      <c r="L57" s="165"/>
      <c r="M57" s="30"/>
      <c r="N57" s="39"/>
      <c r="O57" s="66"/>
    </row>
    <row r="58" spans="1:39" s="15" customFormat="1" hidden="1" x14ac:dyDescent="0.35">
      <c r="A58" s="199" t="s">
        <v>108</v>
      </c>
      <c r="B58" s="200"/>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row>
    <row r="59" spans="1:39" s="32" customFormat="1" hidden="1" x14ac:dyDescent="0.35">
      <c r="A59" s="19"/>
      <c r="B59" s="180" t="s">
        <v>32</v>
      </c>
      <c r="C59" s="73"/>
      <c r="D59" s="73"/>
      <c r="E59" s="40"/>
      <c r="F59" s="40"/>
      <c r="G59" s="40"/>
      <c r="H59" s="19"/>
      <c r="I59" s="20"/>
      <c r="J59" s="181"/>
      <c r="K59" s="181"/>
      <c r="L59" s="181"/>
      <c r="M59" s="20"/>
      <c r="N59" s="40"/>
      <c r="O59" s="19"/>
      <c r="P59" s="20"/>
      <c r="Q59" s="20"/>
      <c r="R59" s="20"/>
      <c r="S59" s="20"/>
      <c r="T59" s="20"/>
      <c r="U59" s="20"/>
      <c r="V59" s="20"/>
      <c r="W59" s="20"/>
      <c r="X59" s="20"/>
      <c r="Y59" s="20"/>
      <c r="Z59" s="20"/>
      <c r="AA59" s="20"/>
      <c r="AB59" s="20"/>
      <c r="AC59" s="20"/>
      <c r="AD59" s="20"/>
      <c r="AE59" s="20"/>
      <c r="AF59" s="20"/>
      <c r="AG59" s="20"/>
      <c r="AH59" s="20"/>
      <c r="AI59" s="20"/>
      <c r="AJ59" s="20"/>
      <c r="AK59" s="20"/>
      <c r="AL59" s="20"/>
      <c r="AM59" s="20"/>
    </row>
    <row r="60" spans="1:39" s="32" customFormat="1" hidden="1" x14ac:dyDescent="0.35">
      <c r="A60" s="21">
        <v>1</v>
      </c>
      <c r="B60" s="5" t="s">
        <v>35</v>
      </c>
      <c r="C60" s="75">
        <v>42736</v>
      </c>
      <c r="D60" s="75"/>
      <c r="E60" s="41">
        <v>42736</v>
      </c>
      <c r="F60" s="49">
        <v>43465</v>
      </c>
      <c r="G60" s="49"/>
      <c r="H60" s="27"/>
      <c r="I60" s="22" t="s">
        <v>94</v>
      </c>
      <c r="J60" s="183"/>
      <c r="K60" s="183"/>
      <c r="L60" s="183"/>
      <c r="M60" s="22" t="s">
        <v>85</v>
      </c>
      <c r="N60" s="52" t="s">
        <v>75</v>
      </c>
      <c r="O60" s="19"/>
      <c r="P60" s="23"/>
      <c r="Q60" s="23"/>
      <c r="R60" s="23"/>
      <c r="S60" s="23"/>
      <c r="T60" s="23"/>
      <c r="U60" s="23"/>
      <c r="V60" s="23"/>
      <c r="W60" s="23"/>
      <c r="X60" s="23"/>
      <c r="Y60" s="23"/>
      <c r="Z60" s="23"/>
      <c r="AA60" s="23"/>
      <c r="AB60" s="23"/>
      <c r="AC60" s="23"/>
      <c r="AD60" s="23"/>
      <c r="AE60" s="23"/>
      <c r="AF60" s="23"/>
      <c r="AG60" s="23"/>
      <c r="AH60" s="23"/>
      <c r="AI60" s="23"/>
      <c r="AJ60" s="23"/>
      <c r="AK60" s="23"/>
      <c r="AL60" s="23"/>
      <c r="AM60" s="23"/>
    </row>
    <row r="61" spans="1:39" s="32" customFormat="1" hidden="1" x14ac:dyDescent="0.35">
      <c r="A61" s="21">
        <v>2</v>
      </c>
      <c r="B61" s="5" t="s">
        <v>36</v>
      </c>
      <c r="C61" s="75">
        <v>42736</v>
      </c>
      <c r="D61" s="75"/>
      <c r="E61" s="41">
        <v>42736</v>
      </c>
      <c r="F61" s="49">
        <v>43465</v>
      </c>
      <c r="G61" s="49"/>
      <c r="H61" s="27"/>
      <c r="I61" s="22" t="s">
        <v>105</v>
      </c>
      <c r="J61" s="183"/>
      <c r="K61" s="183"/>
      <c r="L61" s="183"/>
      <c r="M61" s="22" t="s">
        <v>92</v>
      </c>
      <c r="N61" s="52" t="s">
        <v>75</v>
      </c>
      <c r="O61" s="19"/>
      <c r="P61" s="23"/>
      <c r="Q61" s="23"/>
      <c r="R61" s="23"/>
      <c r="S61" s="23"/>
      <c r="T61" s="23"/>
      <c r="U61" s="23"/>
      <c r="V61" s="23"/>
      <c r="W61" s="23"/>
      <c r="X61" s="23"/>
      <c r="Y61" s="23"/>
      <c r="Z61" s="23"/>
      <c r="AA61" s="23"/>
      <c r="AB61" s="23"/>
      <c r="AC61" s="23"/>
      <c r="AD61" s="23"/>
      <c r="AE61" s="23"/>
      <c r="AF61" s="23"/>
      <c r="AG61" s="23"/>
      <c r="AH61" s="23"/>
      <c r="AI61" s="23"/>
      <c r="AJ61" s="23"/>
      <c r="AK61" s="23"/>
      <c r="AL61" s="23"/>
      <c r="AM61" s="23"/>
    </row>
    <row r="62" spans="1:39" s="15" customFormat="1" ht="26" hidden="1" x14ac:dyDescent="0.35">
      <c r="A62" s="8">
        <v>3</v>
      </c>
      <c r="B62" s="4" t="s">
        <v>54</v>
      </c>
      <c r="C62" s="75">
        <v>42736</v>
      </c>
      <c r="D62" s="75"/>
      <c r="E62" s="41">
        <v>42736</v>
      </c>
      <c r="F62" s="49">
        <v>43465</v>
      </c>
      <c r="G62" s="49"/>
      <c r="H62" s="27"/>
      <c r="I62" s="22" t="s">
        <v>104</v>
      </c>
      <c r="J62" s="183"/>
      <c r="K62" s="183"/>
      <c r="L62" s="183"/>
      <c r="M62" s="22" t="s">
        <v>86</v>
      </c>
      <c r="N62" s="51" t="s">
        <v>74</v>
      </c>
      <c r="O62" s="3"/>
      <c r="P62" s="8"/>
      <c r="Q62" s="8"/>
      <c r="R62" s="8"/>
      <c r="S62" s="8"/>
      <c r="T62" s="8"/>
      <c r="U62" s="8"/>
      <c r="V62" s="8"/>
      <c r="W62" s="8"/>
      <c r="X62" s="8"/>
      <c r="Y62" s="8"/>
      <c r="Z62" s="8"/>
      <c r="AA62" s="8"/>
      <c r="AB62" s="8"/>
      <c r="AC62" s="8"/>
      <c r="AD62" s="8"/>
      <c r="AE62" s="8"/>
      <c r="AF62" s="8"/>
      <c r="AG62" s="8"/>
      <c r="AH62" s="8"/>
      <c r="AI62" s="8"/>
      <c r="AJ62" s="8"/>
      <c r="AK62" s="8"/>
      <c r="AL62" s="8"/>
      <c r="AM62" s="8"/>
    </row>
    <row r="63" spans="1:39" s="15" customFormat="1" hidden="1" x14ac:dyDescent="0.35">
      <c r="B63" s="2"/>
      <c r="C63" s="47"/>
      <c r="D63" s="47"/>
      <c r="E63" s="42"/>
      <c r="F63" s="42"/>
      <c r="G63" s="42"/>
      <c r="H63" s="145"/>
      <c r="I63" s="29"/>
      <c r="J63" s="173"/>
      <c r="K63" s="173"/>
      <c r="L63" s="173"/>
      <c r="M63" s="29"/>
      <c r="N63" s="42"/>
      <c r="O63" s="3"/>
      <c r="P63" s="6"/>
      <c r="Q63" s="6"/>
      <c r="R63" s="6"/>
      <c r="S63" s="6"/>
      <c r="T63" s="6"/>
      <c r="U63" s="6"/>
      <c r="V63" s="6"/>
      <c r="W63" s="6"/>
      <c r="X63" s="6"/>
      <c r="Y63" s="6"/>
      <c r="Z63" s="6"/>
      <c r="AA63" s="6"/>
      <c r="AB63" s="6"/>
      <c r="AC63" s="6"/>
      <c r="AD63" s="6"/>
      <c r="AE63" s="6"/>
      <c r="AF63" s="6"/>
      <c r="AG63" s="6"/>
      <c r="AH63" s="6"/>
      <c r="AI63" s="6"/>
      <c r="AJ63" s="6"/>
      <c r="AK63" s="6"/>
      <c r="AL63" s="6"/>
      <c r="AM63" s="6"/>
    </row>
    <row r="64" spans="1:39" s="15" customFormat="1" hidden="1" x14ac:dyDescent="0.35">
      <c r="A64" s="199" t="s">
        <v>109</v>
      </c>
      <c r="B64" s="200"/>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row>
    <row r="65" spans="1:39" s="32" customFormat="1" hidden="1" x14ac:dyDescent="0.35">
      <c r="A65" s="19"/>
      <c r="B65" s="180" t="s">
        <v>32</v>
      </c>
      <c r="C65" s="73"/>
      <c r="D65" s="73"/>
      <c r="E65" s="40"/>
      <c r="F65" s="40"/>
      <c r="G65" s="40"/>
      <c r="H65" s="19"/>
      <c r="I65" s="20"/>
      <c r="J65" s="181"/>
      <c r="K65" s="181"/>
      <c r="L65" s="181"/>
      <c r="M65" s="20"/>
      <c r="N65" s="40"/>
      <c r="O65" s="19"/>
      <c r="P65" s="20"/>
      <c r="Q65" s="20"/>
      <c r="R65" s="20"/>
      <c r="S65" s="20"/>
      <c r="T65" s="20"/>
      <c r="U65" s="20"/>
      <c r="V65" s="20"/>
      <c r="W65" s="20"/>
      <c r="X65" s="20"/>
      <c r="Y65" s="20"/>
      <c r="Z65" s="20"/>
      <c r="AA65" s="20"/>
      <c r="AB65" s="20"/>
      <c r="AC65" s="20"/>
      <c r="AD65" s="20"/>
      <c r="AE65" s="20"/>
      <c r="AF65" s="20"/>
      <c r="AG65" s="20"/>
      <c r="AH65" s="20"/>
      <c r="AI65" s="20"/>
      <c r="AJ65" s="20"/>
      <c r="AK65" s="20"/>
      <c r="AL65" s="20"/>
      <c r="AM65" s="20"/>
    </row>
    <row r="66" spans="1:39" s="32" customFormat="1" ht="26" hidden="1" x14ac:dyDescent="0.35">
      <c r="A66" s="8">
        <v>1</v>
      </c>
      <c r="B66" s="5" t="s">
        <v>33</v>
      </c>
      <c r="C66" s="75">
        <v>42736</v>
      </c>
      <c r="D66" s="75"/>
      <c r="E66" s="41">
        <v>42736</v>
      </c>
      <c r="F66" s="49">
        <v>43465</v>
      </c>
      <c r="G66" s="49"/>
      <c r="H66" s="27"/>
      <c r="I66" s="23" t="s">
        <v>87</v>
      </c>
      <c r="J66" s="183"/>
      <c r="K66" s="183"/>
      <c r="L66" s="183"/>
      <c r="M66" s="23" t="s">
        <v>88</v>
      </c>
      <c r="N66" s="52" t="s">
        <v>74</v>
      </c>
      <c r="O66" s="19"/>
      <c r="P66" s="23"/>
      <c r="Q66" s="23"/>
      <c r="R66" s="23"/>
      <c r="S66" s="23"/>
      <c r="T66" s="23"/>
      <c r="U66" s="23"/>
      <c r="V66" s="23"/>
      <c r="W66" s="23"/>
      <c r="X66" s="23"/>
      <c r="Y66" s="23"/>
      <c r="Z66" s="23"/>
      <c r="AA66" s="23"/>
      <c r="AB66" s="23"/>
      <c r="AC66" s="23"/>
      <c r="AD66" s="23"/>
      <c r="AE66" s="23"/>
      <c r="AF66" s="23"/>
      <c r="AG66" s="23"/>
      <c r="AH66" s="23"/>
      <c r="AI66" s="23"/>
      <c r="AJ66" s="23"/>
      <c r="AK66" s="23"/>
      <c r="AL66" s="23"/>
      <c r="AM66" s="23"/>
    </row>
    <row r="67" spans="1:39" s="15" customFormat="1" ht="26" hidden="1" x14ac:dyDescent="0.35">
      <c r="A67" s="8">
        <v>2</v>
      </c>
      <c r="B67" s="10" t="s">
        <v>48</v>
      </c>
      <c r="C67" s="75">
        <v>42736</v>
      </c>
      <c r="D67" s="75"/>
      <c r="E67" s="41">
        <v>42736</v>
      </c>
      <c r="F67" s="49">
        <v>43465</v>
      </c>
      <c r="G67" s="49"/>
      <c r="H67" s="27"/>
      <c r="I67" s="31" t="s">
        <v>107</v>
      </c>
      <c r="J67" s="190"/>
      <c r="K67" s="190"/>
      <c r="L67" s="190"/>
      <c r="M67" s="31" t="s">
        <v>92</v>
      </c>
      <c r="N67" s="51" t="s">
        <v>74</v>
      </c>
      <c r="O67" s="66"/>
      <c r="P67" s="8"/>
      <c r="Q67" s="8"/>
      <c r="R67" s="8"/>
      <c r="S67" s="8"/>
      <c r="T67" s="8"/>
      <c r="U67" s="8"/>
      <c r="V67" s="8"/>
      <c r="W67" s="8"/>
      <c r="X67" s="8"/>
      <c r="Y67" s="8"/>
      <c r="Z67" s="8"/>
      <c r="AA67" s="8"/>
      <c r="AB67" s="8"/>
      <c r="AC67" s="8"/>
      <c r="AD67" s="8"/>
      <c r="AE67" s="8"/>
      <c r="AF67" s="8"/>
      <c r="AG67" s="8"/>
      <c r="AH67" s="8"/>
      <c r="AI67" s="8"/>
      <c r="AJ67" s="8"/>
      <c r="AK67" s="8"/>
      <c r="AL67" s="8"/>
      <c r="AM67" s="8"/>
    </row>
    <row r="68" spans="1:39" s="32" customFormat="1" ht="26" hidden="1" x14ac:dyDescent="0.35">
      <c r="A68" s="21">
        <v>3</v>
      </c>
      <c r="B68" s="5" t="s">
        <v>37</v>
      </c>
      <c r="C68" s="75">
        <v>42736</v>
      </c>
      <c r="D68" s="75"/>
      <c r="E68" s="41">
        <v>42736</v>
      </c>
      <c r="F68" s="49">
        <v>43465</v>
      </c>
      <c r="G68" s="49"/>
      <c r="H68" s="27"/>
      <c r="I68" s="22" t="s">
        <v>126</v>
      </c>
      <c r="J68" s="183"/>
      <c r="K68" s="183"/>
      <c r="L68" s="183"/>
      <c r="M68" s="23" t="s">
        <v>100</v>
      </c>
      <c r="N68" s="52" t="s">
        <v>74</v>
      </c>
      <c r="O68" s="19"/>
      <c r="P68" s="23"/>
      <c r="Q68" s="23"/>
      <c r="R68" s="23"/>
      <c r="S68" s="23"/>
      <c r="T68" s="23"/>
      <c r="U68" s="23"/>
      <c r="V68" s="23"/>
      <c r="W68" s="23"/>
      <c r="X68" s="23"/>
      <c r="Y68" s="23"/>
      <c r="Z68" s="23"/>
      <c r="AA68" s="23"/>
      <c r="AB68" s="23"/>
      <c r="AC68" s="23"/>
      <c r="AD68" s="23"/>
      <c r="AE68" s="23"/>
      <c r="AF68" s="23"/>
      <c r="AG68" s="23"/>
      <c r="AH68" s="23"/>
      <c r="AI68" s="23"/>
      <c r="AJ68" s="23"/>
      <c r="AK68" s="23"/>
      <c r="AL68" s="23"/>
      <c r="AM68" s="23"/>
    </row>
    <row r="69" spans="1:39" s="15" customFormat="1" hidden="1" x14ac:dyDescent="0.35">
      <c r="C69" s="72"/>
      <c r="D69" s="72"/>
      <c r="E69" s="39"/>
      <c r="F69" s="39"/>
      <c r="G69" s="39"/>
      <c r="H69" s="142"/>
      <c r="I69" s="30"/>
      <c r="J69" s="165"/>
      <c r="K69" s="165"/>
      <c r="L69" s="165"/>
      <c r="M69" s="30"/>
      <c r="N69" s="39"/>
      <c r="O69" s="66"/>
    </row>
    <row r="70" spans="1:39" s="15" customFormat="1" hidden="1" x14ac:dyDescent="0.35">
      <c r="A70" s="199" t="s">
        <v>110</v>
      </c>
      <c r="B70" s="200"/>
      <c r="C70" s="200"/>
      <c r="D70" s="200"/>
      <c r="E70" s="200"/>
      <c r="F70" s="200"/>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row>
    <row r="71" spans="1:39" s="15" customFormat="1" hidden="1" x14ac:dyDescent="0.35">
      <c r="B71" s="141" t="s">
        <v>32</v>
      </c>
      <c r="C71" s="72"/>
      <c r="D71" s="72"/>
      <c r="E71" s="39"/>
      <c r="F71" s="39"/>
      <c r="G71" s="39"/>
      <c r="H71" s="142"/>
      <c r="I71" s="30"/>
      <c r="J71" s="165"/>
      <c r="K71" s="165"/>
      <c r="L71" s="165"/>
      <c r="M71" s="30"/>
      <c r="N71" s="39"/>
      <c r="O71" s="66"/>
    </row>
    <row r="72" spans="1:39" s="32" customFormat="1" ht="26" hidden="1" x14ac:dyDescent="0.35">
      <c r="A72" s="21">
        <v>1</v>
      </c>
      <c r="B72" s="5" t="s">
        <v>55</v>
      </c>
      <c r="C72" s="75">
        <v>42736</v>
      </c>
      <c r="D72" s="75"/>
      <c r="E72" s="41">
        <v>42736</v>
      </c>
      <c r="F72" s="49">
        <v>43465</v>
      </c>
      <c r="G72" s="49"/>
      <c r="H72" s="27"/>
      <c r="I72" s="22" t="s">
        <v>126</v>
      </c>
      <c r="J72" s="183"/>
      <c r="K72" s="183"/>
      <c r="L72" s="183"/>
      <c r="M72" s="23" t="s">
        <v>99</v>
      </c>
      <c r="N72" s="52" t="s">
        <v>74</v>
      </c>
      <c r="O72" s="19"/>
      <c r="P72" s="23"/>
      <c r="Q72" s="23"/>
      <c r="R72" s="23"/>
      <c r="S72" s="23"/>
      <c r="T72" s="23"/>
      <c r="U72" s="23"/>
      <c r="V72" s="23"/>
      <c r="W72" s="23"/>
      <c r="X72" s="23"/>
      <c r="Y72" s="23"/>
      <c r="Z72" s="23"/>
      <c r="AA72" s="23"/>
      <c r="AB72" s="23"/>
      <c r="AC72" s="23"/>
      <c r="AD72" s="23"/>
      <c r="AE72" s="23"/>
      <c r="AF72" s="23"/>
      <c r="AG72" s="23"/>
      <c r="AH72" s="23"/>
      <c r="AI72" s="23"/>
      <c r="AJ72" s="23"/>
      <c r="AK72" s="23"/>
      <c r="AL72" s="23"/>
      <c r="AM72" s="23"/>
    </row>
    <row r="73" spans="1:39" s="32" customFormat="1" hidden="1" x14ac:dyDescent="0.35">
      <c r="A73" s="21">
        <v>2</v>
      </c>
      <c r="B73" s="5" t="s">
        <v>38</v>
      </c>
      <c r="C73" s="75">
        <v>42736</v>
      </c>
      <c r="D73" s="75"/>
      <c r="E73" s="41">
        <v>42736</v>
      </c>
      <c r="F73" s="49">
        <v>43465</v>
      </c>
      <c r="G73" s="49"/>
      <c r="H73" s="27"/>
      <c r="I73" s="22" t="s">
        <v>94</v>
      </c>
      <c r="J73" s="183"/>
      <c r="K73" s="183"/>
      <c r="L73" s="183"/>
      <c r="M73" s="22" t="s">
        <v>99</v>
      </c>
      <c r="N73" s="52" t="s">
        <v>74</v>
      </c>
      <c r="O73" s="19"/>
      <c r="P73" s="23"/>
      <c r="Q73" s="23"/>
      <c r="R73" s="23"/>
      <c r="S73" s="23"/>
      <c r="T73" s="23"/>
      <c r="U73" s="23"/>
      <c r="V73" s="23"/>
      <c r="W73" s="23"/>
      <c r="X73" s="23"/>
      <c r="Y73" s="23"/>
      <c r="Z73" s="23"/>
      <c r="AA73" s="23"/>
      <c r="AB73" s="23"/>
      <c r="AC73" s="23"/>
      <c r="AD73" s="23"/>
      <c r="AE73" s="23"/>
      <c r="AF73" s="23"/>
      <c r="AG73" s="23"/>
      <c r="AH73" s="23"/>
      <c r="AI73" s="23"/>
      <c r="AJ73" s="23"/>
      <c r="AK73" s="23"/>
      <c r="AL73" s="23"/>
      <c r="AM73" s="23"/>
    </row>
    <row r="74" spans="1:39" s="32" customFormat="1" x14ac:dyDescent="0.35">
      <c r="C74" s="77"/>
      <c r="D74" s="77"/>
      <c r="E74" s="43"/>
      <c r="F74" s="43"/>
      <c r="G74" s="43"/>
      <c r="H74" s="18"/>
      <c r="I74" s="24"/>
      <c r="J74" s="184"/>
      <c r="K74" s="184"/>
      <c r="L74" s="184"/>
      <c r="M74" s="24"/>
      <c r="N74" s="43"/>
      <c r="O74" s="19"/>
      <c r="P74" s="20"/>
      <c r="Q74" s="20"/>
      <c r="R74" s="20"/>
      <c r="S74" s="20"/>
      <c r="T74" s="20"/>
      <c r="U74" s="20"/>
      <c r="V74" s="20"/>
      <c r="W74" s="20"/>
      <c r="X74" s="20"/>
      <c r="Y74" s="20"/>
      <c r="Z74" s="20"/>
      <c r="AA74" s="20"/>
      <c r="AB74" s="20"/>
      <c r="AC74" s="20"/>
      <c r="AD74" s="20"/>
      <c r="AE74" s="20"/>
      <c r="AF74" s="20"/>
      <c r="AG74" s="20"/>
      <c r="AH74" s="20"/>
      <c r="AI74" s="20"/>
      <c r="AJ74" s="20"/>
      <c r="AK74" s="20"/>
      <c r="AL74" s="20"/>
      <c r="AM74" s="20"/>
    </row>
    <row r="75" spans="1:39" s="15" customFormat="1" x14ac:dyDescent="0.35">
      <c r="A75" s="199" t="s">
        <v>111</v>
      </c>
      <c r="B75" s="200"/>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row>
    <row r="76" spans="1:39" s="15" customFormat="1" ht="104" x14ac:dyDescent="0.35">
      <c r="A76" s="8"/>
      <c r="B76" s="7" t="s">
        <v>145</v>
      </c>
      <c r="C76" s="74" t="s">
        <v>143</v>
      </c>
      <c r="D76" s="74" t="s">
        <v>144</v>
      </c>
      <c r="E76" s="41">
        <v>42736</v>
      </c>
      <c r="F76" s="49">
        <v>43100</v>
      </c>
      <c r="G76" s="48" t="s">
        <v>149</v>
      </c>
      <c r="H76" s="143" t="s">
        <v>229</v>
      </c>
      <c r="I76" s="27" t="s">
        <v>195</v>
      </c>
      <c r="J76" s="182">
        <f>735000+360000+100000+131000</f>
        <v>1326000</v>
      </c>
      <c r="K76" s="182">
        <f>735000+131000+180000</f>
        <v>1046000</v>
      </c>
      <c r="L76" s="171">
        <f t="shared" ref="L76" si="5">J76-K76</f>
        <v>280000</v>
      </c>
      <c r="M76" s="27" t="s">
        <v>101</v>
      </c>
      <c r="N76" s="62" t="s">
        <v>74</v>
      </c>
      <c r="O76" s="12" t="s">
        <v>196</v>
      </c>
      <c r="P76" s="71"/>
      <c r="Q76" s="8"/>
      <c r="R76" s="8"/>
      <c r="S76" s="8"/>
      <c r="T76" s="8"/>
      <c r="U76" s="8"/>
      <c r="V76" s="8"/>
      <c r="W76" s="8"/>
      <c r="X76" s="8"/>
      <c r="Y76" s="8"/>
      <c r="Z76" s="8"/>
      <c r="AA76" s="8"/>
      <c r="AB76" s="8"/>
      <c r="AC76" s="8"/>
      <c r="AD76" s="8"/>
      <c r="AE76" s="8"/>
      <c r="AF76" s="8"/>
      <c r="AG76" s="8"/>
      <c r="AH76" s="8"/>
      <c r="AI76" s="8"/>
      <c r="AJ76" s="8"/>
      <c r="AK76" s="8"/>
      <c r="AL76" s="8"/>
      <c r="AM76" s="8"/>
    </row>
    <row r="77" spans="1:39" s="15" customFormat="1" x14ac:dyDescent="0.35">
      <c r="C77" s="72"/>
      <c r="D77" s="72"/>
      <c r="E77" s="39"/>
      <c r="F77" s="39"/>
      <c r="G77" s="39"/>
      <c r="H77" s="142"/>
      <c r="I77" s="30"/>
      <c r="J77" s="165"/>
      <c r="K77" s="165"/>
      <c r="L77" s="165"/>
      <c r="M77" s="30"/>
      <c r="N77" s="39"/>
      <c r="O77" s="66"/>
    </row>
    <row r="78" spans="1:39" s="15" customFormat="1" x14ac:dyDescent="0.35">
      <c r="A78" s="199" t="s">
        <v>112</v>
      </c>
      <c r="B78" s="200"/>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row>
    <row r="79" spans="1:39" s="15" customFormat="1" ht="39" x14ac:dyDescent="0.35">
      <c r="A79" s="8"/>
      <c r="B79" s="4" t="s">
        <v>49</v>
      </c>
      <c r="C79" s="74" t="s">
        <v>143</v>
      </c>
      <c r="D79" s="74" t="s">
        <v>144</v>
      </c>
      <c r="E79" s="41">
        <v>42736</v>
      </c>
      <c r="F79" s="49">
        <v>43465</v>
      </c>
      <c r="G79" s="48" t="s">
        <v>149</v>
      </c>
      <c r="H79" s="143" t="s">
        <v>230</v>
      </c>
      <c r="I79" s="27" t="s">
        <v>126</v>
      </c>
      <c r="J79" s="182">
        <v>0</v>
      </c>
      <c r="K79" s="182">
        <v>0</v>
      </c>
      <c r="L79" s="171">
        <f t="shared" ref="L79" si="6">J79-K79</f>
        <v>0</v>
      </c>
      <c r="M79" s="22" t="s">
        <v>122</v>
      </c>
      <c r="N79" s="62" t="s">
        <v>74</v>
      </c>
      <c r="O79" s="12" t="s">
        <v>139</v>
      </c>
      <c r="P79" s="71"/>
      <c r="Q79" s="8"/>
      <c r="R79" s="8"/>
      <c r="S79" s="8"/>
      <c r="T79" s="8"/>
      <c r="U79" s="8"/>
      <c r="V79" s="8"/>
      <c r="W79" s="8"/>
      <c r="X79" s="8"/>
      <c r="Y79" s="8"/>
      <c r="Z79" s="8"/>
      <c r="AA79" s="8"/>
      <c r="AB79" s="8"/>
      <c r="AC79" s="8"/>
      <c r="AD79" s="8"/>
      <c r="AE79" s="8"/>
      <c r="AF79" s="8"/>
      <c r="AG79" s="8"/>
      <c r="AH79" s="8"/>
      <c r="AI79" s="8"/>
      <c r="AJ79" s="8"/>
      <c r="AK79" s="8"/>
      <c r="AL79" s="8"/>
      <c r="AM79" s="8"/>
    </row>
    <row r="80" spans="1:39" s="15" customFormat="1" x14ac:dyDescent="0.35">
      <c r="C80" s="72"/>
      <c r="D80" s="72"/>
      <c r="E80" s="39"/>
      <c r="F80" s="39"/>
      <c r="G80" s="39"/>
      <c r="H80" s="142"/>
      <c r="I80" s="30"/>
      <c r="J80" s="165"/>
      <c r="K80" s="165"/>
      <c r="L80" s="165"/>
      <c r="M80" s="30"/>
      <c r="N80" s="39"/>
      <c r="O80" s="66"/>
    </row>
    <row r="81" spans="1:39" s="15" customFormat="1" x14ac:dyDescent="0.35">
      <c r="A81" s="199" t="s">
        <v>113</v>
      </c>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row>
    <row r="82" spans="1:39" s="15" customFormat="1" ht="39" x14ac:dyDescent="0.35">
      <c r="A82" s="8"/>
      <c r="B82" s="10" t="s">
        <v>154</v>
      </c>
      <c r="C82" s="74" t="s">
        <v>143</v>
      </c>
      <c r="D82" s="74" t="s">
        <v>144</v>
      </c>
      <c r="E82" s="41">
        <v>42736</v>
      </c>
      <c r="F82" s="49">
        <v>43100</v>
      </c>
      <c r="G82" s="48" t="s">
        <v>149</v>
      </c>
      <c r="H82" s="91" t="s">
        <v>250</v>
      </c>
      <c r="I82" s="121" t="s">
        <v>187</v>
      </c>
      <c r="J82" s="182">
        <v>30000</v>
      </c>
      <c r="K82" s="182">
        <v>30000</v>
      </c>
      <c r="L82" s="171">
        <f t="shared" ref="L82:L83" si="7">J82-K82</f>
        <v>0</v>
      </c>
      <c r="M82" s="22" t="s">
        <v>122</v>
      </c>
      <c r="N82" s="62" t="s">
        <v>74</v>
      </c>
      <c r="O82" s="121"/>
      <c r="P82" s="71"/>
      <c r="Q82" s="8"/>
      <c r="R82" s="8"/>
      <c r="S82" s="8"/>
      <c r="T82" s="8"/>
      <c r="U82" s="8"/>
      <c r="V82" s="8"/>
      <c r="W82" s="8"/>
      <c r="X82" s="8"/>
      <c r="Y82" s="8"/>
      <c r="Z82" s="8"/>
      <c r="AA82" s="8"/>
      <c r="AB82" s="8"/>
      <c r="AC82" s="8"/>
      <c r="AD82" s="8"/>
      <c r="AE82" s="8"/>
      <c r="AF82" s="8"/>
      <c r="AG82" s="8"/>
      <c r="AH82" s="8"/>
      <c r="AI82" s="8"/>
      <c r="AJ82" s="8"/>
      <c r="AK82" s="8"/>
      <c r="AL82" s="8"/>
      <c r="AM82" s="8"/>
    </row>
    <row r="83" spans="1:39" s="15" customFormat="1" ht="37.5" customHeight="1" x14ac:dyDescent="0.35">
      <c r="A83" s="10"/>
      <c r="B83" s="10" t="s">
        <v>260</v>
      </c>
      <c r="C83" s="74" t="s">
        <v>143</v>
      </c>
      <c r="D83" s="74" t="s">
        <v>144</v>
      </c>
      <c r="E83" s="41">
        <v>42736</v>
      </c>
      <c r="F83" s="49">
        <v>43465</v>
      </c>
      <c r="G83" s="48" t="s">
        <v>267</v>
      </c>
      <c r="H83" s="143" t="s">
        <v>259</v>
      </c>
      <c r="I83" s="27" t="s">
        <v>258</v>
      </c>
      <c r="J83" s="182"/>
      <c r="K83" s="182"/>
      <c r="L83" s="171">
        <f t="shared" si="7"/>
        <v>0</v>
      </c>
      <c r="M83" s="22" t="s">
        <v>122</v>
      </c>
      <c r="N83" s="62" t="s">
        <v>74</v>
      </c>
      <c r="O83" s="12"/>
      <c r="P83" s="71"/>
      <c r="Q83" s="8"/>
      <c r="R83" s="8"/>
      <c r="S83" s="8"/>
      <c r="T83" s="8"/>
      <c r="U83" s="8"/>
      <c r="V83" s="8"/>
      <c r="W83" s="8"/>
      <c r="X83" s="8"/>
      <c r="Y83" s="8"/>
      <c r="Z83" s="8"/>
      <c r="AA83" s="8"/>
      <c r="AB83" s="8"/>
      <c r="AC83" s="8"/>
      <c r="AD83" s="8"/>
      <c r="AE83" s="8"/>
      <c r="AF83" s="8"/>
      <c r="AG83" s="8"/>
      <c r="AH83" s="8"/>
      <c r="AI83" s="8"/>
      <c r="AJ83" s="8"/>
      <c r="AK83" s="8"/>
      <c r="AL83" s="8"/>
      <c r="AM83" s="8"/>
    </row>
    <row r="84" spans="1:39" s="15" customFormat="1" x14ac:dyDescent="0.35">
      <c r="C84" s="72"/>
      <c r="D84" s="72"/>
      <c r="E84" s="39"/>
      <c r="F84" s="39"/>
      <c r="G84" s="39"/>
      <c r="H84" s="142"/>
      <c r="I84" s="30"/>
      <c r="J84" s="165"/>
      <c r="K84" s="165"/>
      <c r="L84" s="165"/>
      <c r="M84" s="30"/>
      <c r="N84" s="39"/>
      <c r="O84" s="66"/>
    </row>
    <row r="85" spans="1:39" s="15" customFormat="1" x14ac:dyDescent="0.35">
      <c r="A85" s="199" t="s">
        <v>114</v>
      </c>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row>
    <row r="86" spans="1:39" s="56" customFormat="1" ht="78" x14ac:dyDescent="0.35">
      <c r="A86" s="54"/>
      <c r="B86" s="198" t="s">
        <v>289</v>
      </c>
      <c r="C86" s="81" t="s">
        <v>143</v>
      </c>
      <c r="D86" s="81" t="s">
        <v>144</v>
      </c>
      <c r="E86" s="76">
        <v>43101</v>
      </c>
      <c r="F86" s="127">
        <v>43465</v>
      </c>
      <c r="G86" s="158" t="s">
        <v>252</v>
      </c>
      <c r="H86" s="159" t="s">
        <v>272</v>
      </c>
      <c r="I86" s="159" t="s">
        <v>251</v>
      </c>
      <c r="J86" s="191">
        <v>430000</v>
      </c>
      <c r="K86" s="191">
        <v>430000</v>
      </c>
      <c r="L86" s="171">
        <f t="shared" ref="L86:L90" si="8">J86-K86</f>
        <v>0</v>
      </c>
      <c r="M86" s="60" t="s">
        <v>93</v>
      </c>
      <c r="N86" s="63" t="s">
        <v>74</v>
      </c>
      <c r="O86" s="85"/>
      <c r="P86" s="65"/>
      <c r="Q86" s="54"/>
      <c r="R86" s="54"/>
      <c r="S86" s="54"/>
      <c r="T86" s="54"/>
      <c r="U86" s="54"/>
      <c r="V86" s="54"/>
      <c r="W86" s="54"/>
      <c r="X86" s="54"/>
      <c r="Y86" s="54"/>
      <c r="Z86" s="54"/>
      <c r="AA86" s="54"/>
      <c r="AB86" s="54"/>
      <c r="AC86" s="54"/>
      <c r="AD86" s="54"/>
      <c r="AE86" s="54"/>
      <c r="AF86" s="54"/>
      <c r="AG86" s="54"/>
      <c r="AH86" s="54"/>
      <c r="AI86" s="54"/>
      <c r="AJ86" s="54"/>
      <c r="AK86" s="54"/>
      <c r="AL86" s="54"/>
      <c r="AM86" s="54"/>
    </row>
    <row r="87" spans="1:39" s="56" customFormat="1" ht="52" x14ac:dyDescent="0.35">
      <c r="A87" s="54"/>
      <c r="B87" s="198" t="s">
        <v>290</v>
      </c>
      <c r="C87" s="81" t="s">
        <v>143</v>
      </c>
      <c r="D87" s="81" t="s">
        <v>144</v>
      </c>
      <c r="E87" s="76">
        <v>43101</v>
      </c>
      <c r="F87" s="127">
        <v>43465</v>
      </c>
      <c r="G87" s="158" t="s">
        <v>256</v>
      </c>
      <c r="H87" s="157" t="s">
        <v>284</v>
      </c>
      <c r="I87" s="159" t="s">
        <v>186</v>
      </c>
      <c r="J87" s="191">
        <v>0</v>
      </c>
      <c r="K87" s="191">
        <v>0</v>
      </c>
      <c r="L87" s="171">
        <f t="shared" si="8"/>
        <v>0</v>
      </c>
      <c r="M87" s="60" t="s">
        <v>93</v>
      </c>
      <c r="N87" s="63" t="s">
        <v>74</v>
      </c>
      <c r="O87" s="85"/>
      <c r="P87" s="65"/>
      <c r="Q87" s="54"/>
      <c r="R87" s="54"/>
      <c r="S87" s="54"/>
      <c r="T87" s="54"/>
      <c r="U87" s="54"/>
      <c r="V87" s="54"/>
      <c r="W87" s="54"/>
      <c r="X87" s="54"/>
      <c r="Y87" s="54"/>
      <c r="Z87" s="54"/>
      <c r="AA87" s="54"/>
      <c r="AB87" s="54"/>
      <c r="AC87" s="54"/>
      <c r="AD87" s="54"/>
      <c r="AE87" s="54"/>
      <c r="AF87" s="54"/>
      <c r="AG87" s="54"/>
      <c r="AH87" s="54"/>
      <c r="AI87" s="54"/>
      <c r="AJ87" s="54"/>
      <c r="AK87" s="54"/>
      <c r="AL87" s="54"/>
      <c r="AM87" s="54"/>
    </row>
    <row r="88" spans="1:39" s="56" customFormat="1" ht="39" x14ac:dyDescent="0.35">
      <c r="A88" s="54"/>
      <c r="B88" s="198" t="s">
        <v>291</v>
      </c>
      <c r="C88" s="81" t="s">
        <v>143</v>
      </c>
      <c r="D88" s="81" t="s">
        <v>144</v>
      </c>
      <c r="E88" s="76">
        <v>43101</v>
      </c>
      <c r="F88" s="127">
        <v>43465</v>
      </c>
      <c r="G88" s="158" t="s">
        <v>149</v>
      </c>
      <c r="H88" s="159" t="s">
        <v>274</v>
      </c>
      <c r="I88" s="159" t="s">
        <v>186</v>
      </c>
      <c r="J88" s="191">
        <v>0</v>
      </c>
      <c r="K88" s="191">
        <v>0</v>
      </c>
      <c r="L88" s="171">
        <f t="shared" si="8"/>
        <v>0</v>
      </c>
      <c r="M88" s="60" t="s">
        <v>93</v>
      </c>
      <c r="N88" s="63" t="s">
        <v>74</v>
      </c>
      <c r="O88" s="85"/>
      <c r="P88" s="65"/>
      <c r="Q88" s="54"/>
      <c r="R88" s="54"/>
      <c r="S88" s="54"/>
      <c r="T88" s="54"/>
      <c r="U88" s="54"/>
      <c r="V88" s="54"/>
      <c r="W88" s="54"/>
      <c r="X88" s="54"/>
      <c r="Y88" s="54"/>
      <c r="Z88" s="54"/>
      <c r="AA88" s="54"/>
      <c r="AB88" s="54"/>
      <c r="AC88" s="54"/>
      <c r="AD88" s="54"/>
      <c r="AE88" s="54"/>
      <c r="AF88" s="54"/>
      <c r="AG88" s="54"/>
      <c r="AH88" s="54"/>
      <c r="AI88" s="54"/>
      <c r="AJ88" s="54"/>
      <c r="AK88" s="54"/>
      <c r="AL88" s="54"/>
      <c r="AM88" s="54"/>
    </row>
    <row r="89" spans="1:39" s="15" customFormat="1" ht="90" customHeight="1" x14ac:dyDescent="0.35">
      <c r="A89" s="54"/>
      <c r="B89" s="198" t="s">
        <v>292</v>
      </c>
      <c r="C89" s="81" t="s">
        <v>143</v>
      </c>
      <c r="D89" s="81" t="s">
        <v>144</v>
      </c>
      <c r="E89" s="76">
        <v>42736</v>
      </c>
      <c r="F89" s="127">
        <v>43100</v>
      </c>
      <c r="G89" s="158" t="s">
        <v>257</v>
      </c>
      <c r="H89" s="157" t="s">
        <v>285</v>
      </c>
      <c r="I89" s="159" t="s">
        <v>186</v>
      </c>
      <c r="J89" s="191">
        <v>0</v>
      </c>
      <c r="K89" s="191">
        <v>0</v>
      </c>
      <c r="L89" s="171">
        <f t="shared" si="8"/>
        <v>0</v>
      </c>
      <c r="M89" s="22" t="s">
        <v>93</v>
      </c>
      <c r="N89" s="62" t="s">
        <v>74</v>
      </c>
      <c r="O89" s="12"/>
      <c r="P89" s="71"/>
      <c r="Q89" s="8"/>
      <c r="R89" s="8"/>
      <c r="S89" s="8"/>
      <c r="T89" s="8"/>
      <c r="U89" s="8"/>
      <c r="V89" s="8"/>
      <c r="W89" s="8"/>
      <c r="X89" s="8"/>
      <c r="Y89" s="8"/>
      <c r="Z89" s="8"/>
      <c r="AA89" s="8"/>
      <c r="AB89" s="8"/>
      <c r="AC89" s="8"/>
      <c r="AD89" s="8"/>
      <c r="AE89" s="8"/>
      <c r="AF89" s="8"/>
      <c r="AG89" s="8"/>
      <c r="AH89" s="8"/>
      <c r="AI89" s="8"/>
      <c r="AJ89" s="8"/>
      <c r="AK89" s="8"/>
      <c r="AL89" s="8"/>
      <c r="AM89" s="8"/>
    </row>
    <row r="90" spans="1:39" s="15" customFormat="1" ht="64" customHeight="1" x14ac:dyDescent="0.35">
      <c r="A90" s="54"/>
      <c r="B90" s="198" t="s">
        <v>293</v>
      </c>
      <c r="C90" s="74" t="s">
        <v>143</v>
      </c>
      <c r="D90" s="81" t="s">
        <v>144</v>
      </c>
      <c r="E90" s="76">
        <v>42736</v>
      </c>
      <c r="F90" s="127">
        <v>43100</v>
      </c>
      <c r="G90" s="48" t="s">
        <v>149</v>
      </c>
      <c r="H90" s="159" t="s">
        <v>273</v>
      </c>
      <c r="I90" s="159" t="s">
        <v>186</v>
      </c>
      <c r="J90" s="191">
        <v>0</v>
      </c>
      <c r="K90" s="191">
        <v>0</v>
      </c>
      <c r="L90" s="171">
        <f t="shared" si="8"/>
        <v>0</v>
      </c>
      <c r="M90" s="22" t="s">
        <v>93</v>
      </c>
      <c r="N90" s="62" t="s">
        <v>74</v>
      </c>
      <c r="O90" s="12"/>
      <c r="P90" s="71"/>
      <c r="Q90" s="8"/>
      <c r="R90" s="8"/>
      <c r="S90" s="8"/>
      <c r="T90" s="8"/>
      <c r="U90" s="8"/>
      <c r="V90" s="8"/>
      <c r="W90" s="8"/>
      <c r="X90" s="8"/>
      <c r="Y90" s="8"/>
      <c r="Z90" s="8"/>
      <c r="AA90" s="8"/>
      <c r="AB90" s="8"/>
      <c r="AC90" s="8"/>
      <c r="AD90" s="8"/>
      <c r="AE90" s="8"/>
      <c r="AF90" s="8"/>
      <c r="AG90" s="8"/>
      <c r="AH90" s="8"/>
      <c r="AI90" s="8"/>
      <c r="AJ90" s="8"/>
      <c r="AK90" s="8"/>
      <c r="AL90" s="8"/>
      <c r="AM90" s="8"/>
    </row>
    <row r="91" spans="1:39" s="15" customFormat="1" ht="58" x14ac:dyDescent="0.35">
      <c r="A91" s="9"/>
      <c r="B91" s="198" t="s">
        <v>294</v>
      </c>
      <c r="C91" s="74" t="s">
        <v>143</v>
      </c>
      <c r="D91" s="74" t="s">
        <v>144</v>
      </c>
      <c r="E91" s="41">
        <v>42736</v>
      </c>
      <c r="F91" s="48" t="s">
        <v>52</v>
      </c>
      <c r="G91" s="48" t="s">
        <v>149</v>
      </c>
      <c r="H91" s="153" t="s">
        <v>246</v>
      </c>
      <c r="I91" s="83" t="s">
        <v>175</v>
      </c>
      <c r="J91" s="171">
        <v>800000</v>
      </c>
      <c r="K91" s="171">
        <v>200000</v>
      </c>
      <c r="L91" s="171">
        <f t="shared" ref="L91" si="9">J91-K91</f>
        <v>600000</v>
      </c>
      <c r="M91" s="28" t="s">
        <v>174</v>
      </c>
      <c r="N91" s="62" t="s">
        <v>74</v>
      </c>
      <c r="O91" s="83"/>
      <c r="P91" s="64"/>
      <c r="Q91" s="9"/>
      <c r="R91" s="9"/>
      <c r="S91" s="9"/>
      <c r="T91" s="9"/>
      <c r="U91" s="9"/>
      <c r="V91" s="9"/>
      <c r="W91" s="9"/>
      <c r="X91" s="9"/>
      <c r="Y91" s="9"/>
      <c r="Z91" s="9"/>
      <c r="AA91" s="9"/>
      <c r="AB91" s="9"/>
      <c r="AC91" s="9"/>
      <c r="AD91" s="9"/>
      <c r="AE91" s="9"/>
      <c r="AF91" s="9"/>
      <c r="AG91" s="9"/>
      <c r="AH91" s="9"/>
      <c r="AI91" s="9"/>
      <c r="AJ91" s="9"/>
      <c r="AK91" s="9"/>
      <c r="AL91" s="9"/>
      <c r="AM91" s="9"/>
    </row>
    <row r="92" spans="1:39" s="15" customFormat="1" ht="26" x14ac:dyDescent="0.35">
      <c r="A92" s="9"/>
      <c r="B92" s="198" t="s">
        <v>295</v>
      </c>
      <c r="C92" s="74" t="s">
        <v>143</v>
      </c>
      <c r="D92" s="74"/>
      <c r="E92" s="41">
        <v>42736</v>
      </c>
      <c r="F92" s="48" t="s">
        <v>52</v>
      </c>
      <c r="G92" s="48" t="s">
        <v>149</v>
      </c>
      <c r="H92" s="153" t="s">
        <v>275</v>
      </c>
      <c r="I92" s="171" t="s">
        <v>286</v>
      </c>
      <c r="J92" s="171" t="s">
        <v>287</v>
      </c>
      <c r="K92" s="171">
        <v>290000</v>
      </c>
      <c r="L92" s="171">
        <v>0</v>
      </c>
      <c r="M92" s="28" t="s">
        <v>93</v>
      </c>
      <c r="N92" s="62" t="s">
        <v>75</v>
      </c>
      <c r="O92" s="83"/>
      <c r="P92" s="64"/>
      <c r="Q92" s="9"/>
      <c r="R92" s="9"/>
      <c r="S92" s="9"/>
      <c r="T92" s="9"/>
      <c r="U92" s="9"/>
      <c r="V92" s="9"/>
      <c r="W92" s="9"/>
      <c r="X92" s="9"/>
      <c r="Y92" s="9"/>
      <c r="Z92" s="9"/>
      <c r="AA92" s="9"/>
      <c r="AB92" s="9"/>
      <c r="AC92" s="9"/>
      <c r="AD92" s="9"/>
      <c r="AE92" s="9"/>
      <c r="AF92" s="9"/>
      <c r="AG92" s="9"/>
      <c r="AH92" s="9"/>
      <c r="AI92" s="9"/>
      <c r="AJ92" s="9"/>
      <c r="AK92" s="9"/>
      <c r="AL92" s="9"/>
      <c r="AM92" s="9"/>
    </row>
    <row r="93" spans="1:39" s="15" customFormat="1" x14ac:dyDescent="0.35">
      <c r="C93" s="72"/>
      <c r="D93" s="72"/>
      <c r="E93" s="39"/>
      <c r="F93" s="39"/>
      <c r="G93" s="39"/>
      <c r="H93" s="142"/>
      <c r="I93" s="30"/>
      <c r="J93" s="165"/>
      <c r="K93" s="165"/>
      <c r="L93" s="165"/>
      <c r="M93" s="30"/>
      <c r="N93" s="39"/>
      <c r="O93" s="66"/>
    </row>
    <row r="94" spans="1:39" s="15" customFormat="1" x14ac:dyDescent="0.35">
      <c r="A94" s="199" t="s">
        <v>115</v>
      </c>
      <c r="B94" s="200"/>
      <c r="C94" s="200"/>
      <c r="D94" s="200"/>
      <c r="E94" s="200"/>
      <c r="F94" s="200"/>
      <c r="G94" s="200"/>
      <c r="H94" s="200"/>
      <c r="I94" s="200"/>
      <c r="J94" s="200"/>
      <c r="K94" s="200"/>
      <c r="L94" s="200"/>
      <c r="M94" s="200"/>
      <c r="N94" s="200"/>
      <c r="O94" s="200"/>
      <c r="P94" s="200"/>
      <c r="Q94" s="200"/>
      <c r="R94" s="200"/>
      <c r="S94" s="200"/>
      <c r="T94" s="200"/>
      <c r="U94" s="200"/>
      <c r="V94" s="200"/>
      <c r="W94" s="200"/>
      <c r="X94" s="200"/>
      <c r="Y94" s="200"/>
      <c r="Z94" s="200"/>
      <c r="AA94" s="200"/>
      <c r="AB94" s="200"/>
      <c r="AC94" s="200"/>
      <c r="AD94" s="200"/>
      <c r="AE94" s="200"/>
      <c r="AF94" s="200"/>
      <c r="AG94" s="200"/>
      <c r="AH94" s="200"/>
      <c r="AI94" s="200"/>
      <c r="AJ94" s="200"/>
      <c r="AK94" s="200"/>
      <c r="AL94" s="200"/>
      <c r="AM94" s="200"/>
    </row>
    <row r="95" spans="1:39" s="56" customFormat="1" ht="38.25" customHeight="1" x14ac:dyDescent="0.35">
      <c r="A95" s="54"/>
      <c r="B95" s="4" t="s">
        <v>296</v>
      </c>
      <c r="C95" s="74" t="s">
        <v>143</v>
      </c>
      <c r="D95" s="74" t="s">
        <v>144</v>
      </c>
      <c r="E95" s="55"/>
      <c r="F95" s="59"/>
      <c r="G95" s="127" t="s">
        <v>214</v>
      </c>
      <c r="H95" s="210" t="s">
        <v>298</v>
      </c>
      <c r="I95" s="58" t="s">
        <v>215</v>
      </c>
      <c r="J95" s="185">
        <v>0</v>
      </c>
      <c r="K95" s="185">
        <v>0</v>
      </c>
      <c r="L95" s="171">
        <f t="shared" ref="L95:L102" si="10">J95-K95</f>
        <v>0</v>
      </c>
      <c r="M95" s="128" t="s">
        <v>279</v>
      </c>
      <c r="N95" s="63" t="s">
        <v>74</v>
      </c>
      <c r="O95" s="85" t="s">
        <v>139</v>
      </c>
      <c r="P95" s="65"/>
      <c r="Q95" s="54"/>
      <c r="R95" s="54"/>
      <c r="S95" s="54"/>
      <c r="T95" s="54"/>
      <c r="U95" s="54"/>
      <c r="V95" s="54"/>
      <c r="W95" s="54"/>
      <c r="X95" s="54"/>
      <c r="Y95" s="54"/>
      <c r="Z95" s="54"/>
      <c r="AA95" s="54"/>
      <c r="AB95" s="54"/>
      <c r="AC95" s="54"/>
      <c r="AD95" s="54"/>
      <c r="AE95" s="54"/>
      <c r="AF95" s="54"/>
      <c r="AG95" s="54"/>
      <c r="AH95" s="54"/>
      <c r="AI95" s="54"/>
      <c r="AJ95" s="54"/>
      <c r="AK95" s="54"/>
      <c r="AL95" s="54"/>
      <c r="AM95" s="54"/>
    </row>
    <row r="96" spans="1:39" s="56" customFormat="1" ht="28.5" customHeight="1" x14ac:dyDescent="0.35">
      <c r="A96" s="54"/>
      <c r="B96" s="4" t="s">
        <v>297</v>
      </c>
      <c r="C96" s="74" t="s">
        <v>143</v>
      </c>
      <c r="D96" s="74" t="s">
        <v>144</v>
      </c>
      <c r="E96" s="55"/>
      <c r="F96" s="59"/>
      <c r="G96" s="127" t="s">
        <v>214</v>
      </c>
      <c r="H96" s="91" t="s">
        <v>241</v>
      </c>
      <c r="I96" s="58" t="s">
        <v>215</v>
      </c>
      <c r="J96" s="185">
        <v>0</v>
      </c>
      <c r="K96" s="185">
        <v>0</v>
      </c>
      <c r="L96" s="171">
        <f t="shared" ref="L96:L97" si="11">J96-K96</f>
        <v>0</v>
      </c>
      <c r="M96" s="128" t="s">
        <v>119</v>
      </c>
      <c r="N96" s="63" t="s">
        <v>74</v>
      </c>
      <c r="O96" s="85"/>
      <c r="P96" s="65"/>
      <c r="Q96" s="54"/>
      <c r="R96" s="54"/>
      <c r="S96" s="54"/>
      <c r="T96" s="54"/>
      <c r="U96" s="54"/>
      <c r="V96" s="54"/>
      <c r="W96" s="54"/>
      <c r="X96" s="54"/>
      <c r="Y96" s="54"/>
      <c r="Z96" s="54"/>
      <c r="AA96" s="54"/>
      <c r="AB96" s="54"/>
      <c r="AC96" s="54"/>
      <c r="AD96" s="54"/>
      <c r="AE96" s="54"/>
      <c r="AF96" s="54"/>
      <c r="AG96" s="54"/>
      <c r="AH96" s="54"/>
      <c r="AI96" s="54"/>
      <c r="AJ96" s="54"/>
      <c r="AK96" s="54"/>
      <c r="AL96" s="54"/>
      <c r="AM96" s="54"/>
    </row>
    <row r="97" spans="1:39" s="56" customFormat="1" ht="96.75" customHeight="1" x14ac:dyDescent="0.35">
      <c r="A97" s="54"/>
      <c r="B97" s="4" t="s">
        <v>266</v>
      </c>
      <c r="C97" s="74" t="s">
        <v>143</v>
      </c>
      <c r="D97" s="74" t="s">
        <v>144</v>
      </c>
      <c r="E97" s="55"/>
      <c r="F97" s="59"/>
      <c r="G97" s="127" t="s">
        <v>214</v>
      </c>
      <c r="H97" s="58" t="s">
        <v>277</v>
      </c>
      <c r="I97" s="58" t="s">
        <v>215</v>
      </c>
      <c r="J97" s="185">
        <v>0</v>
      </c>
      <c r="K97" s="185">
        <v>0</v>
      </c>
      <c r="L97" s="171">
        <f t="shared" si="11"/>
        <v>0</v>
      </c>
      <c r="M97" s="128" t="s">
        <v>119</v>
      </c>
      <c r="N97" s="63" t="s">
        <v>74</v>
      </c>
      <c r="O97" s="85"/>
      <c r="P97" s="65"/>
      <c r="Q97" s="54"/>
      <c r="R97" s="54"/>
      <c r="S97" s="54"/>
      <c r="T97" s="54"/>
      <c r="U97" s="54"/>
      <c r="V97" s="54"/>
      <c r="W97" s="54"/>
      <c r="X97" s="54"/>
      <c r="Y97" s="54"/>
      <c r="Z97" s="54"/>
      <c r="AA97" s="54"/>
      <c r="AB97" s="54"/>
      <c r="AC97" s="54"/>
      <c r="AD97" s="54"/>
      <c r="AE97" s="54"/>
      <c r="AF97" s="54"/>
      <c r="AG97" s="54"/>
      <c r="AH97" s="54"/>
      <c r="AI97" s="54"/>
      <c r="AJ97" s="54"/>
      <c r="AK97" s="54"/>
      <c r="AL97" s="54"/>
      <c r="AM97" s="54"/>
    </row>
    <row r="98" spans="1:39" s="99" customFormat="1" ht="117" x14ac:dyDescent="0.35">
      <c r="A98" s="98"/>
      <c r="B98" s="4" t="s">
        <v>282</v>
      </c>
      <c r="C98" s="74" t="s">
        <v>143</v>
      </c>
      <c r="D98" s="81" t="s">
        <v>144</v>
      </c>
      <c r="E98" s="55">
        <v>42736</v>
      </c>
      <c r="F98" s="59">
        <v>43465</v>
      </c>
      <c r="G98" s="127" t="s">
        <v>281</v>
      </c>
      <c r="H98" s="91" t="s">
        <v>278</v>
      </c>
      <c r="I98" s="58" t="s">
        <v>176</v>
      </c>
      <c r="J98" s="174">
        <v>5000</v>
      </c>
      <c r="K98" s="174">
        <v>0</v>
      </c>
      <c r="L98" s="171">
        <f t="shared" si="10"/>
        <v>5000</v>
      </c>
      <c r="M98" s="128" t="s">
        <v>119</v>
      </c>
      <c r="N98" s="63" t="s">
        <v>75</v>
      </c>
      <c r="O98" s="85"/>
      <c r="P98" s="97"/>
      <c r="Q98" s="98"/>
      <c r="R98" s="98"/>
      <c r="S98" s="98"/>
      <c r="T98" s="98"/>
      <c r="U98" s="98"/>
      <c r="V98" s="98"/>
      <c r="W98" s="98"/>
      <c r="X98" s="98"/>
      <c r="Y98" s="98"/>
      <c r="Z98" s="98"/>
      <c r="AA98" s="98"/>
      <c r="AB98" s="98"/>
      <c r="AC98" s="98"/>
      <c r="AD98" s="98"/>
      <c r="AE98" s="98"/>
      <c r="AF98" s="98"/>
      <c r="AG98" s="98"/>
      <c r="AH98" s="98"/>
      <c r="AI98" s="98"/>
      <c r="AJ98" s="98"/>
      <c r="AK98" s="98"/>
      <c r="AL98" s="98"/>
      <c r="AM98" s="98"/>
    </row>
    <row r="99" spans="1:39" s="15" customFormat="1" ht="78" x14ac:dyDescent="0.35">
      <c r="A99" s="8"/>
      <c r="B99" s="4" t="s">
        <v>206</v>
      </c>
      <c r="C99" s="74" t="s">
        <v>143</v>
      </c>
      <c r="D99" s="74" t="s">
        <v>144</v>
      </c>
      <c r="E99" s="41">
        <v>42736</v>
      </c>
      <c r="F99" s="49">
        <v>43465</v>
      </c>
      <c r="G99" s="139" t="s">
        <v>261</v>
      </c>
      <c r="H99" s="91" t="s">
        <v>262</v>
      </c>
      <c r="I99" s="58" t="s">
        <v>176</v>
      </c>
      <c r="J99" s="174">
        <v>5000</v>
      </c>
      <c r="K99" s="192">
        <v>0</v>
      </c>
      <c r="L99" s="171">
        <f t="shared" si="10"/>
        <v>5000</v>
      </c>
      <c r="M99" s="131" t="s">
        <v>119</v>
      </c>
      <c r="N99" s="62" t="s">
        <v>74</v>
      </c>
      <c r="O99" s="12"/>
      <c r="P99" s="71"/>
      <c r="Q99" s="8"/>
      <c r="R99" s="8"/>
      <c r="S99" s="8"/>
      <c r="T99" s="8"/>
      <c r="U99" s="8"/>
      <c r="V99" s="8"/>
      <c r="W99" s="8"/>
      <c r="X99" s="8"/>
      <c r="Y99" s="8"/>
      <c r="Z99" s="8"/>
      <c r="AA99" s="8"/>
      <c r="AB99" s="8"/>
      <c r="AC99" s="8"/>
      <c r="AD99" s="8"/>
      <c r="AE99" s="8"/>
      <c r="AF99" s="8"/>
      <c r="AG99" s="8"/>
      <c r="AH99" s="8"/>
      <c r="AI99" s="8"/>
      <c r="AJ99" s="8"/>
      <c r="AK99" s="8"/>
      <c r="AL99" s="8"/>
      <c r="AM99" s="8"/>
    </row>
    <row r="100" spans="1:39" s="56" customFormat="1" ht="91" x14ac:dyDescent="0.35">
      <c r="A100" s="54"/>
      <c r="B100" s="4" t="s">
        <v>205</v>
      </c>
      <c r="C100" s="74" t="s">
        <v>143</v>
      </c>
      <c r="D100" s="74" t="s">
        <v>144</v>
      </c>
      <c r="E100" s="55"/>
      <c r="F100" s="59"/>
      <c r="G100" s="127" t="s">
        <v>178</v>
      </c>
      <c r="H100" s="91" t="s">
        <v>232</v>
      </c>
      <c r="I100" s="58" t="s">
        <v>182</v>
      </c>
      <c r="J100" s="185">
        <f>15000*2</f>
        <v>30000</v>
      </c>
      <c r="K100" s="185">
        <v>0</v>
      </c>
      <c r="L100" s="171">
        <f t="shared" si="10"/>
        <v>30000</v>
      </c>
      <c r="M100" s="128" t="s">
        <v>280</v>
      </c>
      <c r="N100" s="63" t="s">
        <v>75</v>
      </c>
      <c r="O100" s="85"/>
      <c r="P100" s="65"/>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row>
    <row r="101" spans="1:39" s="56" customFormat="1" ht="39" x14ac:dyDescent="0.35">
      <c r="A101" s="54"/>
      <c r="B101" s="4" t="s">
        <v>44</v>
      </c>
      <c r="C101" s="74" t="s">
        <v>143</v>
      </c>
      <c r="D101" s="74" t="s">
        <v>144</v>
      </c>
      <c r="E101" s="55">
        <v>42736</v>
      </c>
      <c r="F101" s="59">
        <v>43465</v>
      </c>
      <c r="G101" s="48" t="s">
        <v>149</v>
      </c>
      <c r="H101" s="143" t="s">
        <v>233</v>
      </c>
      <c r="I101" s="61" t="s">
        <v>204</v>
      </c>
      <c r="J101" s="185">
        <v>0</v>
      </c>
      <c r="K101" s="185">
        <v>0</v>
      </c>
      <c r="L101" s="171">
        <f t="shared" si="10"/>
        <v>0</v>
      </c>
      <c r="M101" s="128" t="s">
        <v>119</v>
      </c>
      <c r="N101" s="63" t="s">
        <v>74</v>
      </c>
      <c r="O101" s="85"/>
      <c r="P101" s="65"/>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row>
    <row r="102" spans="1:39" s="15" customFormat="1" ht="65" x14ac:dyDescent="0.35">
      <c r="A102" s="8"/>
      <c r="B102" s="4" t="s">
        <v>146</v>
      </c>
      <c r="C102" s="74" t="s">
        <v>143</v>
      </c>
      <c r="D102" s="74" t="s">
        <v>144</v>
      </c>
      <c r="E102" s="41">
        <v>42736</v>
      </c>
      <c r="F102" s="49">
        <v>43465</v>
      </c>
      <c r="G102" s="127" t="s">
        <v>210</v>
      </c>
      <c r="H102" s="91" t="s">
        <v>234</v>
      </c>
      <c r="I102" s="154" t="s">
        <v>201</v>
      </c>
      <c r="J102" s="192">
        <v>50000</v>
      </c>
      <c r="K102" s="192">
        <v>0</v>
      </c>
      <c r="L102" s="171">
        <f t="shared" si="10"/>
        <v>50000</v>
      </c>
      <c r="M102" s="131" t="s">
        <v>119</v>
      </c>
      <c r="N102" s="62" t="s">
        <v>74</v>
      </c>
      <c r="O102" s="12"/>
      <c r="P102" s="71"/>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s="15" customFormat="1" x14ac:dyDescent="0.35">
      <c r="C103" s="72"/>
      <c r="D103" s="72"/>
      <c r="E103" s="39"/>
      <c r="F103" s="39"/>
      <c r="G103" s="39"/>
      <c r="H103" s="142"/>
      <c r="I103" s="30"/>
      <c r="J103" s="165"/>
      <c r="K103" s="165"/>
      <c r="L103" s="165"/>
      <c r="M103" s="30"/>
      <c r="N103" s="39"/>
      <c r="O103" s="66"/>
    </row>
    <row r="104" spans="1:39" s="15" customFormat="1" ht="12.75" hidden="1" customHeight="1" x14ac:dyDescent="0.35">
      <c r="A104" s="199" t="s">
        <v>116</v>
      </c>
      <c r="B104" s="199"/>
      <c r="C104" s="199"/>
      <c r="D104" s="199"/>
      <c r="E104" s="199"/>
      <c r="F104" s="199"/>
      <c r="G104" s="199"/>
      <c r="H104" s="199"/>
      <c r="I104" s="199"/>
      <c r="J104" s="199"/>
      <c r="K104" s="199"/>
      <c r="L104" s="199"/>
      <c r="M104" s="199"/>
      <c r="N104" s="199"/>
      <c r="O104" s="199"/>
      <c r="P104" s="199"/>
      <c r="Q104" s="199"/>
      <c r="R104" s="199"/>
      <c r="S104" s="199"/>
      <c r="T104" s="199"/>
      <c r="U104" s="199"/>
      <c r="V104" s="199"/>
      <c r="W104" s="199"/>
      <c r="X104" s="199"/>
      <c r="Y104" s="199"/>
      <c r="Z104" s="199"/>
      <c r="AA104" s="199"/>
      <c r="AB104" s="199"/>
      <c r="AC104" s="199"/>
      <c r="AD104" s="199"/>
      <c r="AE104" s="199"/>
      <c r="AF104" s="199"/>
      <c r="AG104" s="199"/>
      <c r="AH104" s="199"/>
      <c r="AI104" s="199"/>
      <c r="AJ104" s="199"/>
      <c r="AK104" s="199"/>
      <c r="AL104" s="199"/>
      <c r="AM104" s="199"/>
    </row>
    <row r="105" spans="1:39" s="15" customFormat="1" hidden="1" x14ac:dyDescent="0.35">
      <c r="B105" s="193" t="s">
        <v>32</v>
      </c>
      <c r="C105" s="47"/>
      <c r="D105" s="47"/>
      <c r="E105" s="42"/>
      <c r="F105" s="42"/>
      <c r="G105" s="42"/>
      <c r="H105" s="145"/>
      <c r="I105" s="29"/>
      <c r="J105" s="173"/>
      <c r="K105" s="173"/>
      <c r="L105" s="173"/>
      <c r="M105" s="29"/>
      <c r="N105" s="42"/>
      <c r="O105" s="3"/>
      <c r="P105" s="6"/>
      <c r="Q105" s="6"/>
      <c r="R105" s="6"/>
      <c r="S105" s="6"/>
      <c r="T105" s="6"/>
      <c r="U105" s="6"/>
      <c r="V105" s="6"/>
      <c r="W105" s="6"/>
      <c r="X105" s="6"/>
      <c r="Y105" s="6"/>
      <c r="Z105" s="6"/>
      <c r="AA105" s="6"/>
      <c r="AB105" s="6"/>
      <c r="AC105" s="6"/>
      <c r="AD105" s="6"/>
      <c r="AE105" s="6"/>
      <c r="AF105" s="6"/>
      <c r="AG105" s="6"/>
      <c r="AH105" s="6"/>
      <c r="AI105" s="6"/>
      <c r="AJ105" s="6"/>
      <c r="AK105" s="6"/>
      <c r="AL105" s="6"/>
      <c r="AM105" s="6"/>
    </row>
    <row r="106" spans="1:39" s="15" customFormat="1" ht="39" hidden="1" x14ac:dyDescent="0.35">
      <c r="A106" s="8">
        <v>1</v>
      </c>
      <c r="B106" s="10" t="s">
        <v>39</v>
      </c>
      <c r="C106" s="75">
        <v>42736</v>
      </c>
      <c r="D106" s="75"/>
      <c r="E106" s="41">
        <v>42736</v>
      </c>
      <c r="F106" s="49">
        <v>43465</v>
      </c>
      <c r="G106" s="49"/>
      <c r="H106" s="27"/>
      <c r="I106" s="164" t="s">
        <v>128</v>
      </c>
      <c r="J106" s="192"/>
      <c r="K106" s="192"/>
      <c r="L106" s="192"/>
      <c r="M106" s="134" t="s">
        <v>119</v>
      </c>
      <c r="N106" s="51" t="s">
        <v>74</v>
      </c>
      <c r="O106" s="3"/>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s="15" customFormat="1" ht="39" hidden="1" x14ac:dyDescent="0.35">
      <c r="A107" s="8">
        <v>2</v>
      </c>
      <c r="B107" s="10" t="s">
        <v>40</v>
      </c>
      <c r="C107" s="75">
        <v>42736</v>
      </c>
      <c r="D107" s="75"/>
      <c r="E107" s="41">
        <v>42736</v>
      </c>
      <c r="F107" s="49">
        <v>43465</v>
      </c>
      <c r="G107" s="49"/>
      <c r="H107" s="27"/>
      <c r="I107" s="164" t="s">
        <v>128</v>
      </c>
      <c r="J107" s="192"/>
      <c r="K107" s="192"/>
      <c r="L107" s="192"/>
      <c r="M107" s="135" t="s">
        <v>119</v>
      </c>
      <c r="N107" s="51" t="s">
        <v>74</v>
      </c>
      <c r="O107" s="3"/>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s="15" customFormat="1" hidden="1" x14ac:dyDescent="0.35">
      <c r="C108" s="72"/>
      <c r="D108" s="72"/>
      <c r="E108" s="39"/>
      <c r="F108" s="39"/>
      <c r="G108" s="39"/>
      <c r="H108" s="142"/>
      <c r="I108" s="30"/>
      <c r="J108" s="165"/>
      <c r="K108" s="165"/>
      <c r="L108" s="165"/>
      <c r="M108" s="30"/>
      <c r="N108" s="39"/>
      <c r="O108" s="66"/>
    </row>
    <row r="109" spans="1:39" s="15" customFormat="1" ht="12.75" hidden="1" customHeight="1" x14ac:dyDescent="0.35">
      <c r="A109" s="199" t="s">
        <v>117</v>
      </c>
      <c r="B109" s="199"/>
      <c r="C109" s="199"/>
      <c r="D109" s="199"/>
      <c r="E109" s="199"/>
      <c r="F109" s="199"/>
      <c r="G109" s="199"/>
      <c r="H109" s="199"/>
      <c r="I109" s="199"/>
      <c r="J109" s="199"/>
      <c r="K109" s="199"/>
      <c r="L109" s="199"/>
      <c r="M109" s="199"/>
      <c r="N109" s="199"/>
      <c r="O109" s="199"/>
      <c r="P109" s="199"/>
      <c r="Q109" s="199"/>
      <c r="R109" s="199"/>
      <c r="S109" s="199"/>
      <c r="T109" s="199"/>
      <c r="U109" s="199"/>
      <c r="V109" s="199"/>
      <c r="W109" s="199"/>
      <c r="X109" s="199"/>
      <c r="Y109" s="199"/>
      <c r="Z109" s="199"/>
      <c r="AA109" s="199"/>
      <c r="AB109" s="199"/>
      <c r="AC109" s="199"/>
      <c r="AD109" s="199"/>
      <c r="AE109" s="199"/>
      <c r="AF109" s="199"/>
      <c r="AG109" s="199"/>
      <c r="AH109" s="199"/>
      <c r="AI109" s="199"/>
      <c r="AJ109" s="199"/>
      <c r="AK109" s="199"/>
      <c r="AL109" s="199"/>
      <c r="AM109" s="199"/>
    </row>
    <row r="110" spans="1:39" s="15" customFormat="1" hidden="1" x14ac:dyDescent="0.35">
      <c r="A110" s="6"/>
      <c r="B110" s="193" t="s">
        <v>32</v>
      </c>
      <c r="C110" s="47"/>
      <c r="D110" s="47"/>
      <c r="E110" s="42"/>
      <c r="F110" s="42"/>
      <c r="G110" s="42"/>
      <c r="H110" s="145"/>
      <c r="I110" s="29"/>
      <c r="J110" s="173"/>
      <c r="K110" s="173"/>
      <c r="L110" s="173"/>
      <c r="M110" s="29"/>
      <c r="N110" s="42"/>
      <c r="O110" s="3"/>
      <c r="P110" s="6"/>
      <c r="Q110" s="6"/>
      <c r="R110" s="6"/>
      <c r="S110" s="6"/>
      <c r="T110" s="6"/>
      <c r="U110" s="6"/>
      <c r="V110" s="6"/>
      <c r="W110" s="6"/>
      <c r="X110" s="6"/>
      <c r="Y110" s="6"/>
      <c r="Z110" s="6"/>
      <c r="AA110" s="6"/>
      <c r="AB110" s="6"/>
      <c r="AC110" s="6"/>
      <c r="AD110" s="6"/>
      <c r="AE110" s="6"/>
      <c r="AF110" s="6"/>
      <c r="AG110" s="6"/>
      <c r="AH110" s="6"/>
      <c r="AI110" s="6"/>
      <c r="AJ110" s="6"/>
      <c r="AK110" s="6"/>
      <c r="AL110" s="6"/>
      <c r="AM110" s="6"/>
    </row>
    <row r="111" spans="1:39" s="15" customFormat="1" ht="39" hidden="1" x14ac:dyDescent="0.35">
      <c r="A111" s="8">
        <v>1</v>
      </c>
      <c r="B111" s="10" t="s">
        <v>50</v>
      </c>
      <c r="C111" s="75">
        <v>42736</v>
      </c>
      <c r="D111" s="75"/>
      <c r="E111" s="41">
        <v>42736</v>
      </c>
      <c r="F111" s="49">
        <v>43465</v>
      </c>
      <c r="G111" s="49"/>
      <c r="H111" s="27"/>
      <c r="I111" s="164" t="s">
        <v>129</v>
      </c>
      <c r="J111" s="192"/>
      <c r="K111" s="192"/>
      <c r="L111" s="192"/>
      <c r="M111" s="135" t="s">
        <v>119</v>
      </c>
      <c r="N111" s="51" t="s">
        <v>74</v>
      </c>
      <c r="O111" s="3"/>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s="15" customFormat="1" ht="65.5" hidden="1" customHeight="1" x14ac:dyDescent="0.35">
      <c r="A112" s="10">
        <v>2</v>
      </c>
      <c r="B112" s="10" t="s">
        <v>68</v>
      </c>
      <c r="C112" s="75">
        <v>42736</v>
      </c>
      <c r="D112" s="75"/>
      <c r="E112" s="41">
        <v>42736</v>
      </c>
      <c r="F112" s="49">
        <v>43465</v>
      </c>
      <c r="G112" s="49"/>
      <c r="H112" s="27"/>
      <c r="I112" s="164" t="s">
        <v>130</v>
      </c>
      <c r="J112" s="192"/>
      <c r="K112" s="192"/>
      <c r="L112" s="192"/>
      <c r="M112" s="135" t="s">
        <v>119</v>
      </c>
      <c r="N112" s="136" t="s">
        <v>74</v>
      </c>
      <c r="O112" s="3"/>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s="15" customFormat="1" ht="39" hidden="1" x14ac:dyDescent="0.35">
      <c r="A113" s="10">
        <v>3</v>
      </c>
      <c r="B113" s="10" t="s">
        <v>69</v>
      </c>
      <c r="C113" s="75">
        <v>42736</v>
      </c>
      <c r="D113" s="75"/>
      <c r="E113" s="41">
        <v>42736</v>
      </c>
      <c r="F113" s="49">
        <v>43465</v>
      </c>
      <c r="G113" s="49"/>
      <c r="H113" s="27"/>
      <c r="I113" s="164" t="s">
        <v>129</v>
      </c>
      <c r="J113" s="192"/>
      <c r="K113" s="192"/>
      <c r="L113" s="192"/>
      <c r="M113" s="135" t="s">
        <v>119</v>
      </c>
      <c r="N113" s="136" t="s">
        <v>74</v>
      </c>
      <c r="O113" s="3"/>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s="15" customFormat="1" hidden="1" x14ac:dyDescent="0.35">
      <c r="C114" s="72"/>
      <c r="D114" s="72"/>
      <c r="E114" s="39"/>
      <c r="F114" s="39"/>
      <c r="G114" s="39"/>
      <c r="H114" s="142"/>
      <c r="I114" s="30"/>
      <c r="J114" s="165"/>
      <c r="K114" s="165"/>
      <c r="L114" s="165"/>
      <c r="M114" s="30"/>
      <c r="N114" s="39"/>
      <c r="O114" s="66"/>
    </row>
    <row r="115" spans="1:39" s="15" customFormat="1" ht="12.75" hidden="1" customHeight="1" x14ac:dyDescent="0.35">
      <c r="A115" s="199" t="s">
        <v>118</v>
      </c>
      <c r="B115" s="199"/>
      <c r="C115" s="199"/>
      <c r="D115" s="199"/>
      <c r="E115" s="199"/>
      <c r="F115" s="199"/>
      <c r="G115" s="199"/>
      <c r="H115" s="199"/>
      <c r="I115" s="199"/>
      <c r="J115" s="199"/>
      <c r="K115" s="199"/>
      <c r="L115" s="199"/>
      <c r="M115" s="199"/>
      <c r="N115" s="199"/>
      <c r="O115" s="199"/>
      <c r="P115" s="199"/>
      <c r="Q115" s="199"/>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c r="AM115" s="199"/>
    </row>
    <row r="116" spans="1:39" s="15" customFormat="1" hidden="1" x14ac:dyDescent="0.35">
      <c r="A116" s="6"/>
      <c r="B116" s="193" t="s">
        <v>32</v>
      </c>
      <c r="C116" s="47"/>
      <c r="D116" s="47"/>
      <c r="E116" s="42"/>
      <c r="F116" s="42"/>
      <c r="G116" s="42"/>
      <c r="H116" s="145"/>
      <c r="I116" s="29"/>
      <c r="J116" s="173"/>
      <c r="K116" s="173"/>
      <c r="L116" s="173"/>
      <c r="M116" s="29"/>
      <c r="N116" s="42"/>
      <c r="O116" s="3"/>
      <c r="P116" s="6"/>
      <c r="Q116" s="6"/>
      <c r="R116" s="6"/>
      <c r="S116" s="6"/>
      <c r="T116" s="6"/>
      <c r="U116" s="6"/>
      <c r="V116" s="6"/>
      <c r="W116" s="6"/>
      <c r="X116" s="6"/>
      <c r="Y116" s="6"/>
      <c r="Z116" s="6"/>
      <c r="AA116" s="6"/>
      <c r="AB116" s="6"/>
      <c r="AC116" s="6"/>
      <c r="AD116" s="6"/>
      <c r="AE116" s="6"/>
      <c r="AF116" s="6"/>
      <c r="AG116" s="6"/>
      <c r="AH116" s="6"/>
      <c r="AI116" s="6"/>
      <c r="AJ116" s="6"/>
      <c r="AK116" s="6"/>
      <c r="AL116" s="6"/>
      <c r="AM116" s="6"/>
    </row>
    <row r="117" spans="1:39" s="15" customFormat="1" ht="39" hidden="1" x14ac:dyDescent="0.35">
      <c r="A117" s="8">
        <v>1</v>
      </c>
      <c r="B117" s="10" t="s">
        <v>70</v>
      </c>
      <c r="C117" s="75">
        <v>42736</v>
      </c>
      <c r="D117" s="75"/>
      <c r="E117" s="41">
        <v>42736</v>
      </c>
      <c r="F117" s="49">
        <v>43465</v>
      </c>
      <c r="G117" s="49"/>
      <c r="H117" s="27"/>
      <c r="I117" s="164" t="s">
        <v>132</v>
      </c>
      <c r="J117" s="192"/>
      <c r="K117" s="192"/>
      <c r="L117" s="192"/>
      <c r="M117" s="135" t="s">
        <v>119</v>
      </c>
      <c r="N117" s="137" t="s">
        <v>75</v>
      </c>
      <c r="O117" s="3"/>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s="15" customFormat="1" ht="26" hidden="1" x14ac:dyDescent="0.35">
      <c r="A118" s="8">
        <v>2</v>
      </c>
      <c r="B118" s="10" t="s">
        <v>73</v>
      </c>
      <c r="C118" s="75">
        <v>42736</v>
      </c>
      <c r="D118" s="75"/>
      <c r="E118" s="41">
        <v>42736</v>
      </c>
      <c r="F118" s="49">
        <v>43465</v>
      </c>
      <c r="G118" s="49"/>
      <c r="H118" s="27"/>
      <c r="I118" s="135" t="s">
        <v>126</v>
      </c>
      <c r="J118" s="190"/>
      <c r="K118" s="190"/>
      <c r="L118" s="190"/>
      <c r="M118" s="135" t="s">
        <v>71</v>
      </c>
      <c r="N118" s="137" t="s">
        <v>75</v>
      </c>
      <c r="O118" s="3"/>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s="15" customFormat="1" ht="26" hidden="1" x14ac:dyDescent="0.35">
      <c r="A119" s="8">
        <v>3</v>
      </c>
      <c r="B119" s="7" t="s">
        <v>72</v>
      </c>
      <c r="C119" s="75">
        <v>42736</v>
      </c>
      <c r="D119" s="75"/>
      <c r="E119" s="41">
        <v>42736</v>
      </c>
      <c r="F119" s="49">
        <v>43465</v>
      </c>
      <c r="G119" s="49"/>
      <c r="H119" s="27"/>
      <c r="I119" s="154" t="s">
        <v>131</v>
      </c>
      <c r="J119" s="192"/>
      <c r="K119" s="192"/>
      <c r="L119" s="192"/>
      <c r="M119" s="31" t="s">
        <v>119</v>
      </c>
      <c r="N119" s="51" t="s">
        <v>74</v>
      </c>
      <c r="O119" s="3"/>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s="15" customFormat="1" x14ac:dyDescent="0.35">
      <c r="B120" s="138"/>
      <c r="C120" s="47"/>
      <c r="D120" s="47"/>
      <c r="E120" s="42"/>
      <c r="F120" s="42"/>
      <c r="G120" s="42"/>
      <c r="H120" s="145"/>
      <c r="I120" s="29"/>
      <c r="J120" s="173"/>
      <c r="K120" s="173"/>
      <c r="L120" s="173"/>
      <c r="M120" s="29"/>
      <c r="N120" s="42"/>
      <c r="O120" s="3"/>
      <c r="P120" s="6"/>
      <c r="Q120" s="6"/>
      <c r="R120" s="6"/>
      <c r="S120" s="6"/>
      <c r="T120" s="6"/>
      <c r="U120" s="6"/>
      <c r="V120" s="6"/>
      <c r="W120" s="6"/>
      <c r="X120" s="6"/>
      <c r="Y120" s="6"/>
      <c r="Z120" s="6"/>
      <c r="AA120" s="6"/>
      <c r="AB120" s="6"/>
      <c r="AC120" s="6"/>
      <c r="AD120" s="6"/>
      <c r="AE120" s="6"/>
      <c r="AF120" s="6"/>
      <c r="AG120" s="6"/>
      <c r="AH120" s="6"/>
      <c r="AI120" s="6"/>
      <c r="AJ120" s="6"/>
      <c r="AK120" s="6"/>
      <c r="AL120" s="6"/>
      <c r="AM120" s="6"/>
    </row>
    <row r="121" spans="1:39" s="15" customFormat="1" x14ac:dyDescent="0.35">
      <c r="A121" s="35" t="s">
        <v>22</v>
      </c>
      <c r="B121" s="25"/>
      <c r="C121" s="78"/>
      <c r="D121" s="78"/>
      <c r="E121" s="44"/>
      <c r="F121" s="44"/>
      <c r="G121" s="44"/>
      <c r="H121" s="146"/>
      <c r="I121" s="36"/>
      <c r="J121" s="170"/>
      <c r="K121" s="170"/>
      <c r="L121" s="170"/>
      <c r="M121" s="36"/>
      <c r="N121" s="44"/>
      <c r="O121" s="67"/>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row>
    <row r="122" spans="1:39" s="15" customFormat="1" x14ac:dyDescent="0.35">
      <c r="A122" s="199" t="s">
        <v>23</v>
      </c>
      <c r="B122" s="200"/>
      <c r="C122" s="200"/>
      <c r="D122" s="200"/>
      <c r="E122" s="200"/>
      <c r="F122" s="200"/>
      <c r="G122" s="200"/>
      <c r="H122" s="200"/>
      <c r="I122" s="200"/>
      <c r="J122" s="200"/>
      <c r="K122" s="200"/>
      <c r="L122" s="200"/>
      <c r="M122" s="200"/>
      <c r="N122" s="200"/>
      <c r="O122" s="200"/>
      <c r="P122" s="200"/>
      <c r="Q122" s="200"/>
      <c r="R122" s="200"/>
      <c r="S122" s="200"/>
      <c r="T122" s="200"/>
      <c r="U122" s="200"/>
      <c r="V122" s="200"/>
      <c r="W122" s="200"/>
      <c r="X122" s="200"/>
      <c r="Y122" s="200"/>
      <c r="Z122" s="200"/>
      <c r="AA122" s="200"/>
      <c r="AB122" s="200"/>
      <c r="AC122" s="200"/>
      <c r="AD122" s="200"/>
      <c r="AE122" s="200"/>
      <c r="AF122" s="200"/>
      <c r="AG122" s="200"/>
      <c r="AH122" s="200"/>
      <c r="AI122" s="200"/>
      <c r="AJ122" s="200"/>
      <c r="AK122" s="200"/>
      <c r="AL122" s="200"/>
      <c r="AM122" s="200"/>
    </row>
    <row r="123" spans="1:39" s="56" customFormat="1" ht="65" x14ac:dyDescent="0.35">
      <c r="A123" s="54"/>
      <c r="B123" s="4" t="s">
        <v>179</v>
      </c>
      <c r="C123" s="81" t="s">
        <v>143</v>
      </c>
      <c r="D123" s="81" t="s">
        <v>144</v>
      </c>
      <c r="E123" s="55">
        <v>42736</v>
      </c>
      <c r="F123" s="59">
        <v>43465</v>
      </c>
      <c r="G123" s="127" t="s">
        <v>211</v>
      </c>
      <c r="H123" s="27" t="s">
        <v>239</v>
      </c>
      <c r="I123" s="85" t="s">
        <v>184</v>
      </c>
      <c r="J123" s="185">
        <f>95000+4000*100</f>
        <v>495000</v>
      </c>
      <c r="K123" s="185">
        <f>30000+4000*100</f>
        <v>430000</v>
      </c>
      <c r="L123" s="171">
        <f t="shared" ref="L123:L127" si="12">J123-K123</f>
        <v>65000</v>
      </c>
      <c r="M123" s="61" t="s">
        <v>185</v>
      </c>
      <c r="N123" s="63" t="s">
        <v>74</v>
      </c>
      <c r="O123" s="85"/>
      <c r="P123" s="65"/>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row>
    <row r="124" spans="1:39" s="15" customFormat="1" ht="26" x14ac:dyDescent="0.35">
      <c r="A124" s="8"/>
      <c r="B124" s="8" t="s">
        <v>180</v>
      </c>
      <c r="C124" s="81" t="s">
        <v>143</v>
      </c>
      <c r="D124" s="81" t="s">
        <v>144</v>
      </c>
      <c r="E124" s="41">
        <v>42736</v>
      </c>
      <c r="F124" s="49">
        <v>43465</v>
      </c>
      <c r="G124" s="49" t="s">
        <v>149</v>
      </c>
      <c r="H124" s="27" t="s">
        <v>235</v>
      </c>
      <c r="I124" s="31" t="s">
        <v>177</v>
      </c>
      <c r="J124" s="190">
        <v>46000</v>
      </c>
      <c r="K124" s="190">
        <v>36000</v>
      </c>
      <c r="L124" s="171">
        <f t="shared" si="12"/>
        <v>10000</v>
      </c>
      <c r="M124" s="31" t="s">
        <v>181</v>
      </c>
      <c r="N124" s="62" t="s">
        <v>74</v>
      </c>
      <c r="O124" s="12" t="s">
        <v>139</v>
      </c>
      <c r="P124" s="71"/>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s="15" customFormat="1" ht="52" x14ac:dyDescent="0.35">
      <c r="A125" s="8"/>
      <c r="B125" s="7" t="s">
        <v>147</v>
      </c>
      <c r="C125" s="74" t="s">
        <v>197</v>
      </c>
      <c r="D125" s="74" t="s">
        <v>144</v>
      </c>
      <c r="E125" s="41">
        <v>42736</v>
      </c>
      <c r="F125" s="49">
        <v>43465</v>
      </c>
      <c r="G125" s="49" t="s">
        <v>149</v>
      </c>
      <c r="H125" s="27" t="s">
        <v>236</v>
      </c>
      <c r="I125" s="135" t="s">
        <v>198</v>
      </c>
      <c r="J125" s="190">
        <v>0</v>
      </c>
      <c r="K125" s="190">
        <v>0</v>
      </c>
      <c r="L125" s="171">
        <f t="shared" si="12"/>
        <v>0</v>
      </c>
      <c r="M125" s="31" t="s">
        <v>85</v>
      </c>
      <c r="N125" s="62" t="s">
        <v>74</v>
      </c>
      <c r="O125" s="12" t="s">
        <v>139</v>
      </c>
      <c r="P125" s="71"/>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s="15" customFormat="1" ht="39" x14ac:dyDescent="0.35">
      <c r="A126" s="8"/>
      <c r="B126" s="7" t="s">
        <v>199</v>
      </c>
      <c r="C126" s="74" t="s">
        <v>197</v>
      </c>
      <c r="D126" s="74" t="s">
        <v>144</v>
      </c>
      <c r="E126" s="41">
        <v>42736</v>
      </c>
      <c r="F126" s="49">
        <v>43465</v>
      </c>
      <c r="G126" s="49" t="s">
        <v>149</v>
      </c>
      <c r="H126" s="27" t="s">
        <v>237</v>
      </c>
      <c r="I126" s="31" t="s">
        <v>288</v>
      </c>
      <c r="J126" s="190">
        <v>0</v>
      </c>
      <c r="K126" s="190">
        <v>0</v>
      </c>
      <c r="L126" s="171">
        <f t="shared" si="12"/>
        <v>0</v>
      </c>
      <c r="M126" s="31" t="s">
        <v>85</v>
      </c>
      <c r="N126" s="62" t="s">
        <v>74</v>
      </c>
      <c r="O126" s="12" t="s">
        <v>140</v>
      </c>
      <c r="P126" s="71"/>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s="15" customFormat="1" ht="39" x14ac:dyDescent="0.35">
      <c r="A127" s="7"/>
      <c r="B127" s="38" t="s">
        <v>41</v>
      </c>
      <c r="C127" s="74" t="s">
        <v>197</v>
      </c>
      <c r="D127" s="74" t="s">
        <v>144</v>
      </c>
      <c r="E127" s="41">
        <v>42736</v>
      </c>
      <c r="F127" s="49">
        <v>43465</v>
      </c>
      <c r="G127" s="139" t="s">
        <v>212</v>
      </c>
      <c r="H127" s="27" t="s">
        <v>238</v>
      </c>
      <c r="I127" s="5" t="s">
        <v>126</v>
      </c>
      <c r="J127" s="182">
        <v>0</v>
      </c>
      <c r="K127" s="182">
        <v>0</v>
      </c>
      <c r="L127" s="171">
        <f t="shared" si="12"/>
        <v>0</v>
      </c>
      <c r="M127" s="38" t="s">
        <v>85</v>
      </c>
      <c r="N127" s="62" t="s">
        <v>74</v>
      </c>
      <c r="O127" s="12" t="s">
        <v>141</v>
      </c>
      <c r="P127" s="71"/>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s="6" customFormat="1" x14ac:dyDescent="0.35">
      <c r="B128" s="3"/>
      <c r="C128" s="47"/>
      <c r="D128" s="47"/>
      <c r="E128" s="42"/>
      <c r="F128" s="42"/>
      <c r="G128" s="42"/>
      <c r="H128" s="145"/>
      <c r="I128" s="29"/>
      <c r="J128" s="173"/>
      <c r="K128" s="173"/>
      <c r="L128" s="173"/>
      <c r="M128" s="29"/>
      <c r="N128" s="42"/>
      <c r="O128" s="3"/>
    </row>
    <row r="129" spans="1:39" s="15" customFormat="1" x14ac:dyDescent="0.35">
      <c r="A129" s="199" t="s">
        <v>24</v>
      </c>
      <c r="B129" s="200"/>
      <c r="C129" s="200"/>
      <c r="D129" s="200"/>
      <c r="E129" s="200"/>
      <c r="F129" s="200"/>
      <c r="G129" s="200"/>
      <c r="H129" s="200"/>
      <c r="I129" s="200"/>
      <c r="J129" s="200"/>
      <c r="K129" s="200"/>
      <c r="L129" s="200"/>
      <c r="M129" s="200"/>
      <c r="N129" s="200"/>
      <c r="O129" s="200"/>
      <c r="P129" s="200"/>
      <c r="Q129" s="200"/>
      <c r="R129" s="200"/>
      <c r="S129" s="200"/>
      <c r="T129" s="200"/>
      <c r="U129" s="200"/>
      <c r="V129" s="200"/>
      <c r="W129" s="200"/>
      <c r="X129" s="200"/>
      <c r="Y129" s="200"/>
      <c r="Z129" s="200"/>
      <c r="AA129" s="200"/>
      <c r="AB129" s="200"/>
      <c r="AC129" s="200"/>
      <c r="AD129" s="200"/>
      <c r="AE129" s="200"/>
      <c r="AF129" s="200"/>
      <c r="AG129" s="200"/>
      <c r="AH129" s="200"/>
      <c r="AI129" s="200"/>
      <c r="AJ129" s="200"/>
      <c r="AK129" s="200"/>
      <c r="AL129" s="200"/>
      <c r="AM129" s="200"/>
    </row>
    <row r="130" spans="1:39" s="15" customFormat="1" ht="78" x14ac:dyDescent="0.35">
      <c r="A130" s="8"/>
      <c r="B130" s="7" t="s">
        <v>202</v>
      </c>
      <c r="C130" s="81" t="s">
        <v>143</v>
      </c>
      <c r="D130" s="81" t="s">
        <v>125</v>
      </c>
      <c r="E130" s="8"/>
      <c r="F130" s="7"/>
      <c r="G130" s="10" t="s">
        <v>213</v>
      </c>
      <c r="H130" s="154" t="s">
        <v>249</v>
      </c>
      <c r="I130" s="92" t="s">
        <v>183</v>
      </c>
      <c r="J130" s="185">
        <v>225000</v>
      </c>
      <c r="K130" s="185">
        <v>0</v>
      </c>
      <c r="L130" s="171">
        <f t="shared" ref="L130" si="13">J130-K130</f>
        <v>225000</v>
      </c>
      <c r="M130" s="7" t="s">
        <v>263</v>
      </c>
      <c r="N130" s="8" t="s">
        <v>74</v>
      </c>
      <c r="O130" s="7" t="s">
        <v>203</v>
      </c>
      <c r="P130" s="8"/>
      <c r="Q130" s="7"/>
      <c r="R130" s="8"/>
      <c r="S130" s="7"/>
      <c r="T130" s="8"/>
      <c r="U130" s="7"/>
      <c r="V130" s="8"/>
      <c r="W130" s="7"/>
      <c r="X130" s="8"/>
      <c r="Y130" s="7"/>
      <c r="Z130" s="8"/>
      <c r="AA130" s="7"/>
      <c r="AB130" s="8"/>
      <c r="AC130" s="7"/>
      <c r="AD130" s="8"/>
      <c r="AE130" s="7"/>
      <c r="AF130" s="8"/>
      <c r="AG130" s="7"/>
      <c r="AH130" s="8"/>
      <c r="AI130" s="7"/>
      <c r="AJ130" s="8"/>
      <c r="AK130" s="7"/>
      <c r="AL130" s="8"/>
      <c r="AM130" s="7"/>
    </row>
    <row r="131" spans="1:39" s="15" customFormat="1" ht="39.65" customHeight="1" x14ac:dyDescent="0.35">
      <c r="A131" s="8"/>
      <c r="B131" s="7" t="s">
        <v>254</v>
      </c>
      <c r="C131" s="81" t="s">
        <v>143</v>
      </c>
      <c r="D131" s="81" t="s">
        <v>125</v>
      </c>
      <c r="E131" s="8"/>
      <c r="F131" s="7"/>
      <c r="G131" s="10" t="s">
        <v>240</v>
      </c>
      <c r="H131" s="10" t="s">
        <v>255</v>
      </c>
      <c r="I131" s="60" t="s">
        <v>253</v>
      </c>
      <c r="J131" s="182">
        <v>0</v>
      </c>
      <c r="K131" s="182">
        <v>0</v>
      </c>
      <c r="L131" s="182">
        <v>0</v>
      </c>
      <c r="M131" s="7" t="s">
        <v>93</v>
      </c>
      <c r="N131" s="8" t="s">
        <v>75</v>
      </c>
      <c r="O131" s="7"/>
      <c r="P131" s="8"/>
      <c r="Q131" s="7"/>
      <c r="R131" s="8"/>
      <c r="S131" s="7"/>
      <c r="T131" s="8"/>
      <c r="U131" s="7"/>
      <c r="V131" s="8"/>
      <c r="W131" s="7"/>
      <c r="X131" s="8"/>
      <c r="Y131" s="7"/>
      <c r="Z131" s="8"/>
      <c r="AA131" s="7"/>
      <c r="AB131" s="8"/>
      <c r="AC131" s="7"/>
      <c r="AD131" s="8"/>
      <c r="AE131" s="7"/>
      <c r="AF131" s="8"/>
      <c r="AG131" s="7"/>
      <c r="AH131" s="8"/>
      <c r="AI131" s="7"/>
      <c r="AJ131" s="8"/>
      <c r="AK131" s="7"/>
      <c r="AL131" s="8"/>
      <c r="AM131" s="7"/>
    </row>
    <row r="132" spans="1:39" hidden="1" x14ac:dyDescent="0.35">
      <c r="A132" s="203" t="s">
        <v>25</v>
      </c>
      <c r="B132" s="204"/>
      <c r="C132" s="204"/>
      <c r="D132" s="204"/>
      <c r="E132" s="204"/>
      <c r="F132" s="204"/>
      <c r="G132" s="204"/>
      <c r="H132" s="204"/>
      <c r="I132" s="204"/>
      <c r="J132" s="204"/>
      <c r="K132" s="204"/>
      <c r="L132" s="204"/>
      <c r="M132" s="204"/>
      <c r="N132" s="204"/>
      <c r="O132" s="204"/>
      <c r="P132" s="204"/>
      <c r="Q132" s="204"/>
      <c r="R132" s="204"/>
      <c r="S132" s="204"/>
      <c r="T132" s="204"/>
      <c r="U132" s="204"/>
      <c r="V132" s="204"/>
      <c r="W132" s="204"/>
      <c r="X132" s="204"/>
      <c r="Y132" s="204"/>
      <c r="Z132" s="204"/>
      <c r="AA132" s="204"/>
      <c r="AB132" s="204"/>
      <c r="AC132" s="204"/>
      <c r="AD132" s="204"/>
      <c r="AE132" s="204"/>
      <c r="AF132" s="204"/>
      <c r="AG132" s="204"/>
      <c r="AH132" s="204"/>
      <c r="AI132" s="204"/>
      <c r="AJ132" s="204"/>
      <c r="AK132" s="204"/>
      <c r="AL132" s="204"/>
      <c r="AM132" s="204"/>
    </row>
    <row r="133" spans="1:39" hidden="1" x14ac:dyDescent="0.35">
      <c r="A133" s="104"/>
      <c r="B133" s="194" t="s">
        <v>32</v>
      </c>
      <c r="C133" s="100"/>
      <c r="D133" s="100"/>
      <c r="E133" s="101"/>
      <c r="F133" s="101"/>
      <c r="G133" s="101"/>
      <c r="H133" s="155"/>
      <c r="I133" s="102"/>
      <c r="J133" s="195"/>
      <c r="K133" s="195"/>
      <c r="L133" s="195"/>
      <c r="M133" s="102"/>
      <c r="N133" s="101"/>
      <c r="O133" s="103"/>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row>
    <row r="134" spans="1:39" ht="26" hidden="1" x14ac:dyDescent="0.35">
      <c r="A134" s="118">
        <v>1</v>
      </c>
      <c r="B134" s="111" t="s">
        <v>43</v>
      </c>
      <c r="C134" s="114">
        <v>42736</v>
      </c>
      <c r="D134" s="114"/>
      <c r="E134" s="87">
        <v>42736</v>
      </c>
      <c r="F134" s="115">
        <v>42916</v>
      </c>
      <c r="G134" s="115"/>
      <c r="H134" s="148"/>
      <c r="I134" s="119" t="s">
        <v>126</v>
      </c>
      <c r="J134" s="196"/>
      <c r="K134" s="196"/>
      <c r="L134" s="196"/>
      <c r="M134" s="119" t="s">
        <v>134</v>
      </c>
      <c r="N134" s="120" t="s">
        <v>74</v>
      </c>
      <c r="O134" s="103"/>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8"/>
    </row>
    <row r="135" spans="1:39" hidden="1" x14ac:dyDescent="0.35">
      <c r="A135" s="118">
        <v>2</v>
      </c>
      <c r="B135" s="111" t="s">
        <v>42</v>
      </c>
      <c r="C135" s="114">
        <v>42736</v>
      </c>
      <c r="D135" s="114"/>
      <c r="E135" s="87">
        <v>42736</v>
      </c>
      <c r="F135" s="115">
        <v>43039</v>
      </c>
      <c r="G135" s="115"/>
      <c r="H135" s="148"/>
      <c r="I135" s="119" t="s">
        <v>98</v>
      </c>
      <c r="J135" s="196"/>
      <c r="K135" s="196"/>
      <c r="L135" s="196"/>
      <c r="M135" s="119" t="s">
        <v>134</v>
      </c>
      <c r="N135" s="120" t="s">
        <v>74</v>
      </c>
      <c r="O135" s="103"/>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8"/>
    </row>
    <row r="136" spans="1:39" ht="26" hidden="1" x14ac:dyDescent="0.35">
      <c r="A136" s="118">
        <v>3</v>
      </c>
      <c r="B136" s="111" t="s">
        <v>51</v>
      </c>
      <c r="C136" s="114">
        <v>42736</v>
      </c>
      <c r="D136" s="114"/>
      <c r="E136" s="87">
        <v>42736</v>
      </c>
      <c r="F136" s="115">
        <v>43465</v>
      </c>
      <c r="G136" s="115"/>
      <c r="H136" s="148"/>
      <c r="I136" s="119" t="s">
        <v>133</v>
      </c>
      <c r="J136" s="196"/>
      <c r="K136" s="196"/>
      <c r="L136" s="196"/>
      <c r="M136" s="119" t="s">
        <v>134</v>
      </c>
      <c r="N136" s="120" t="s">
        <v>74</v>
      </c>
      <c r="O136" s="103"/>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row>
    <row r="137" spans="1:39" x14ac:dyDescent="0.35">
      <c r="B137" s="103"/>
      <c r="C137" s="100"/>
      <c r="D137" s="100"/>
      <c r="E137" s="101"/>
      <c r="F137" s="101"/>
      <c r="G137" s="101"/>
      <c r="H137" s="155"/>
      <c r="I137" s="102"/>
      <c r="J137" s="195"/>
      <c r="K137" s="195"/>
      <c r="L137" s="195"/>
      <c r="M137" s="102"/>
      <c r="N137" s="101"/>
      <c r="O137" s="103"/>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04"/>
      <c r="AL137" s="104"/>
      <c r="AM137" s="104"/>
    </row>
  </sheetData>
  <mergeCells count="24">
    <mergeCell ref="B1:I1"/>
    <mergeCell ref="A122:AM122"/>
    <mergeCell ref="A4:AM4"/>
    <mergeCell ref="A11:AM11"/>
    <mergeCell ref="A16:AM16"/>
    <mergeCell ref="A34:AM34"/>
    <mergeCell ref="A52:AM52"/>
    <mergeCell ref="A42:AM42"/>
    <mergeCell ref="A129:AM129"/>
    <mergeCell ref="A53:AM53"/>
    <mergeCell ref="A20:AM20"/>
    <mergeCell ref="A28:AM28"/>
    <mergeCell ref="A132:AM132"/>
    <mergeCell ref="A58:AM58"/>
    <mergeCell ref="A64:AM64"/>
    <mergeCell ref="A70:AM70"/>
    <mergeCell ref="A75:AM75"/>
    <mergeCell ref="A78:AM78"/>
    <mergeCell ref="A81:AM81"/>
    <mergeCell ref="A85:AM85"/>
    <mergeCell ref="A94:AM94"/>
    <mergeCell ref="A104:AM104"/>
    <mergeCell ref="A109:AM109"/>
    <mergeCell ref="A115:AM115"/>
  </mergeCells>
  <pageMargins left="0.75" right="0.75" top="1" bottom="1" header="0.5" footer="0.5"/>
  <pageSetup paperSize="8" scale="71"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2019 GNC work plan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asaparbekov@unicef.org</dc:creator>
  <cp:lastModifiedBy>Administrator</cp:lastModifiedBy>
  <cp:lastPrinted>2017-06-19T11:57:06Z</cp:lastPrinted>
  <dcterms:created xsi:type="dcterms:W3CDTF">2016-12-29T09:26:21Z</dcterms:created>
  <dcterms:modified xsi:type="dcterms:W3CDTF">2019-03-28T13:13:27Z</dcterms:modified>
</cp:coreProperties>
</file>